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120" windowWidth="15600" windowHeight="10095"/>
  </bookViews>
  <sheets>
    <sheet name="ассигн" sheetId="1" r:id="rId1"/>
  </sheets>
  <definedNames>
    <definedName name="_xlnm.Print_Titles" localSheetId="0">ассигн!$13:$15</definedName>
  </definedNam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30" i="1"/>
  <c r="U30"/>
  <c r="V101"/>
  <c r="U101"/>
  <c r="S101"/>
  <c r="V102"/>
  <c r="U102"/>
  <c r="S102"/>
  <c r="V104"/>
  <c r="U104"/>
  <c r="S104"/>
  <c r="V115" l="1"/>
  <c r="V116"/>
  <c r="U116"/>
  <c r="U115" s="1"/>
  <c r="S116" l="1"/>
  <c r="S124"/>
  <c r="S122"/>
  <c r="V79" l="1"/>
  <c r="V78" s="1"/>
  <c r="U79"/>
  <c r="U78" s="1"/>
  <c r="S79"/>
  <c r="S78" s="1"/>
  <c r="V133" l="1"/>
  <c r="V132" s="1"/>
  <c r="U133"/>
  <c r="U132" s="1"/>
  <c r="S133"/>
  <c r="S132" s="1"/>
  <c r="S130"/>
  <c r="S128"/>
  <c r="S126" l="1"/>
  <c r="S120"/>
  <c r="S118"/>
  <c r="V113"/>
  <c r="V112" s="1"/>
  <c r="U113"/>
  <c r="U112" s="1"/>
  <c r="S113"/>
  <c r="S112" s="1"/>
  <c r="V110"/>
  <c r="V109" s="1"/>
  <c r="U110"/>
  <c r="U109" s="1"/>
  <c r="S110"/>
  <c r="S109" s="1"/>
  <c r="V107"/>
  <c r="V106" s="1"/>
  <c r="U107"/>
  <c r="U106" s="1"/>
  <c r="S107"/>
  <c r="S106" s="1"/>
  <c r="U99"/>
  <c r="U98" s="1"/>
  <c r="V99"/>
  <c r="V98" s="1"/>
  <c r="S99"/>
  <c r="S98" s="1"/>
  <c r="V96"/>
  <c r="U96"/>
  <c r="S96"/>
  <c r="V94"/>
  <c r="U94"/>
  <c r="S94"/>
  <c r="V91"/>
  <c r="U91"/>
  <c r="S91"/>
  <c r="S90" s="1"/>
  <c r="V88"/>
  <c r="V87" s="1"/>
  <c r="U88"/>
  <c r="U87" s="1"/>
  <c r="S88"/>
  <c r="S87" s="1"/>
  <c r="V85"/>
  <c r="V84" s="1"/>
  <c r="U85"/>
  <c r="U84" s="1"/>
  <c r="S85"/>
  <c r="S84" s="1"/>
  <c r="V82"/>
  <c r="V81" s="1"/>
  <c r="U82"/>
  <c r="U81" s="1"/>
  <c r="S82"/>
  <c r="S81" s="1"/>
  <c r="V76"/>
  <c r="V75" s="1"/>
  <c r="U76"/>
  <c r="U75" s="1"/>
  <c r="S76"/>
  <c r="S75" s="1"/>
  <c r="V73"/>
  <c r="V72" s="1"/>
  <c r="U73"/>
  <c r="U72" s="1"/>
  <c r="S73"/>
  <c r="S72" s="1"/>
  <c r="V70"/>
  <c r="V69" s="1"/>
  <c r="U70"/>
  <c r="U69" s="1"/>
  <c r="S70"/>
  <c r="S69" s="1"/>
  <c r="V67"/>
  <c r="V66" s="1"/>
  <c r="U67"/>
  <c r="U66" s="1"/>
  <c r="S67"/>
  <c r="S66" s="1"/>
  <c r="V64"/>
  <c r="V63" s="1"/>
  <c r="U64"/>
  <c r="U63" s="1"/>
  <c r="S64"/>
  <c r="S63" s="1"/>
  <c r="V61"/>
  <c r="V60" s="1"/>
  <c r="U61"/>
  <c r="U60" s="1"/>
  <c r="S61"/>
  <c r="S60" s="1"/>
  <c r="V58"/>
  <c r="V57" s="1"/>
  <c r="U58"/>
  <c r="U57" s="1"/>
  <c r="S58"/>
  <c r="S57" s="1"/>
  <c r="V51"/>
  <c r="U51"/>
  <c r="S51"/>
  <c r="V53"/>
  <c r="U53"/>
  <c r="S53"/>
  <c r="V55"/>
  <c r="U55"/>
  <c r="S55"/>
  <c r="V48"/>
  <c r="V47" s="1"/>
  <c r="U48"/>
  <c r="U47" s="1"/>
  <c r="S48"/>
  <c r="S47" s="1"/>
  <c r="V45"/>
  <c r="U45"/>
  <c r="S45"/>
  <c r="V43"/>
  <c r="U43"/>
  <c r="S43"/>
  <c r="V41"/>
  <c r="U41"/>
  <c r="S41"/>
  <c r="V38"/>
  <c r="V37" s="1"/>
  <c r="U38"/>
  <c r="U37" s="1"/>
  <c r="S38"/>
  <c r="S37" s="1"/>
  <c r="V35"/>
  <c r="U35"/>
  <c r="V34"/>
  <c r="U34"/>
  <c r="S35"/>
  <c r="S34" s="1"/>
  <c r="V32"/>
  <c r="U32"/>
  <c r="V31"/>
  <c r="U31"/>
  <c r="S32"/>
  <c r="S31" s="1"/>
  <c r="V28"/>
  <c r="V26" s="1"/>
  <c r="U28"/>
  <c r="U26" s="1"/>
  <c r="S28"/>
  <c r="S26" s="1"/>
  <c r="V24"/>
  <c r="V23" s="1"/>
  <c r="U24"/>
  <c r="U23" s="1"/>
  <c r="S24"/>
  <c r="S23" s="1"/>
  <c r="V21"/>
  <c r="V20" s="1"/>
  <c r="U21"/>
  <c r="U20" s="1"/>
  <c r="S21"/>
  <c r="S20" s="1"/>
  <c r="V18"/>
  <c r="V17" s="1"/>
  <c r="U18"/>
  <c r="U17" s="1"/>
  <c r="S18"/>
  <c r="S17" s="1"/>
  <c r="S115" l="1"/>
  <c r="U40"/>
  <c r="U93"/>
  <c r="S16"/>
  <c r="U50"/>
  <c r="S50"/>
  <c r="V50"/>
  <c r="V16"/>
  <c r="U16"/>
  <c r="V40"/>
  <c r="S93"/>
  <c r="V93"/>
  <c r="S40"/>
  <c r="S30" l="1"/>
  <c r="S135" s="1"/>
  <c r="U135"/>
  <c r="V135"/>
</calcChain>
</file>

<file path=xl/sharedStrings.xml><?xml version="1.0" encoding="utf-8"?>
<sst xmlns="http://schemas.openxmlformats.org/spreadsheetml/2006/main" count="418" uniqueCount="110">
  <si>
    <t xml:space="preserve">                                    ___________________</t>
  </si>
  <si>
    <t>0000</t>
  </si>
  <si>
    <t>ОБЩЕГОСУДАРСТВЕННЫЕ ВОПРОСЫ</t>
  </si>
  <si>
    <t>Вид изменений</t>
  </si>
  <si>
    <t>КВР</t>
  </si>
  <si>
    <t>КЦСР</t>
  </si>
  <si>
    <t>ПР</t>
  </si>
  <si>
    <t>РЗ</t>
  </si>
  <si>
    <t>Наименование</t>
  </si>
  <si>
    <t>ВР</t>
  </si>
  <si>
    <t>РзПр (подраздел)</t>
  </si>
  <si>
    <t>Сумма на 2025 год</t>
  </si>
  <si>
    <t>Сумма на 2026 год</t>
  </si>
  <si>
    <t>Сумма на 2024 год</t>
  </si>
  <si>
    <t>91.0.00.01060</t>
  </si>
  <si>
    <t>Закупка товаров, работ и услуг для обеспечения государственных (муниципальных) нужд</t>
  </si>
  <si>
    <t>Иные закупки товаров, работ и услуг для обеспечения государственных (муниципальных) нужд</t>
  </si>
  <si>
    <t>05</t>
  </si>
  <si>
    <t>91.0.00.01080</t>
  </si>
  <si>
    <t>03</t>
  </si>
  <si>
    <t>Программные направления местного бюджета</t>
  </si>
  <si>
    <t>91.0.00.00000</t>
  </si>
  <si>
    <t>91.0.00.04040</t>
  </si>
  <si>
    <t>Иные бюджетные ассигнования</t>
  </si>
  <si>
    <t>Субсидии юридическим лицам (кроме некоммерческих организаций), индивидуальным предпринимателям, физическим лицам</t>
  </si>
  <si>
    <t>04</t>
  </si>
  <si>
    <t>Непрограммные направления местного бюджета</t>
  </si>
  <si>
    <t>99.0.00.00000</t>
  </si>
  <si>
    <t>Передача полномочий контрольно-счетного органа</t>
  </si>
  <si>
    <t>99.0.00.00010</t>
  </si>
  <si>
    <t>Межбюджетные трансферты</t>
  </si>
  <si>
    <t>Иные межбюджетные трансферты</t>
  </si>
  <si>
    <t>01</t>
  </si>
  <si>
    <t>06</t>
  </si>
  <si>
    <t>99.0.00.01011</t>
  </si>
  <si>
    <t>Передача полномочий внутреннего финансового контроля</t>
  </si>
  <si>
    <t>Обеспечение деятельности главы органа муниципального самоуправления</t>
  </si>
  <si>
    <t>99.0.00.01010</t>
  </si>
  <si>
    <t xml:space="preserve"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 </t>
  </si>
  <si>
    <t>Расходы на выплаты персоналу государственных (муниципальных) органов</t>
  </si>
  <si>
    <t>02</t>
  </si>
  <si>
    <t>Обеспечение деятельности администрации муниципальных образований</t>
  </si>
  <si>
    <t>99.0.00.01030</t>
  </si>
  <si>
    <t>Уплата налогов, сборов и иных обязательных платежей в бюджеты бюджетной системы Российской Федерации</t>
  </si>
  <si>
    <t>Резервные фонды местных администраций</t>
  </si>
  <si>
    <t>99.0.00.02020</t>
  </si>
  <si>
    <t>Резервные средства</t>
  </si>
  <si>
    <t>11</t>
  </si>
  <si>
    <t>Мероприятия в сфере общегосударственных вопросов, осуществляемые органами местного самоуправления</t>
  </si>
  <si>
    <t xml:space="preserve">  99.0.00.02040</t>
  </si>
  <si>
    <t>13</t>
  </si>
  <si>
    <t>Мероприятия по землеустройству и землепользованию</t>
  </si>
  <si>
    <t>99.0.00.03040</t>
  </si>
  <si>
    <t>12</t>
  </si>
  <si>
    <t>Мероприятия в сфере пожарной безопасности</t>
  </si>
  <si>
    <t>99.0.00.03100</t>
  </si>
  <si>
    <t>10</t>
  </si>
  <si>
    <t>Мероприятия в области охраны, восстановления и использования лесов</t>
  </si>
  <si>
    <t>99.0.00.03110</t>
  </si>
  <si>
    <t>07</t>
  </si>
  <si>
    <t>Мероприятия в области сельского хозяйства</t>
  </si>
  <si>
    <t>99.0.00.03120</t>
  </si>
  <si>
    <t xml:space="preserve">Строительство, модернизация , реконструкция автомобильных дорог общего пользования, в том числе дорог в поселениях (за исключением автомобильных дорог федерального значения),  капитальный ремонт, ремонт и содержание автомобильных дорог общего пользования местного значения, включая разработку проектной документации </t>
  </si>
  <si>
    <t>99.0.00.04010</t>
  </si>
  <si>
    <t>09</t>
  </si>
  <si>
    <t>Организация транспортного обслуживания населения</t>
  </si>
  <si>
    <t>99.0.00.04030</t>
  </si>
  <si>
    <t>08</t>
  </si>
  <si>
    <t>Мероприятия в области жилищного хозяйства</t>
  </si>
  <si>
    <t>99.0.00.04120</t>
  </si>
  <si>
    <t>Озеленение территорий муниципальных образований</t>
  </si>
  <si>
    <t>99.0.00.04210</t>
  </si>
  <si>
    <t>Освещение улиц и установка указателей с названиями улиц и номерами домов на территории муниципальных образований</t>
  </si>
  <si>
    <t>99.0.00.04220</t>
  </si>
  <si>
    <t>Организация ритуальных услуг и содержание мест захоронения</t>
  </si>
  <si>
    <t>99.0.00.04230</t>
  </si>
  <si>
    <t>Прочие мероприятия по благоустройству муниципальных образований</t>
  </si>
  <si>
    <t>99.0.00.04290</t>
  </si>
  <si>
    <t>Расходы связанные с обеспечением деятельности домов культуры</t>
  </si>
  <si>
    <t>Предоставление субсидий бюджетным, автономным  учреждениям и иным некоммерческим организациям</t>
  </si>
  <si>
    <t>Субсидии бюджетным учреждениям</t>
  </si>
  <si>
    <t>99.0.00.05210</t>
  </si>
  <si>
    <t>Доплаты к пенсиям муниципальных служащих</t>
  </si>
  <si>
    <t>99.0.00.08010</t>
  </si>
  <si>
    <t>Социальное обеспечение и иные выплаты населению</t>
  </si>
  <si>
    <t xml:space="preserve">Публичные нормативные обязательства по социальным выплатам граждан </t>
  </si>
  <si>
    <t>Реализация проектов развития территорий муниципальных образований Новосибирской области, основанных на местных инициативах, в рамках государственной  программы Новосибирской области "Управление финансами в Новосибирской области"</t>
  </si>
  <si>
    <t>99.0.00.70240</t>
  </si>
  <si>
    <t>Софинансирование проектов развития территорий муниципальных образований Новосибирской области, основанных на местных инициативах, в рамках государственной программы Новосибирской  области «Управление финансами  в Новосибирской области»</t>
  </si>
  <si>
    <t>99.0.00.S0240</t>
  </si>
  <si>
    <t>Расходы на осуществление отдельных государственных полномочий по решению вопросов в сфере административных правонарушений</t>
  </si>
  <si>
    <t>99.0.00.70190</t>
  </si>
  <si>
    <t>99.0.00.70510</t>
  </si>
  <si>
    <t xml:space="preserve">  99.0.00.02070</t>
  </si>
  <si>
    <t>ИТОГО</t>
  </si>
  <si>
    <t>99.0.00.99990</t>
  </si>
  <si>
    <t>Условно утвержденные расходы</t>
  </si>
  <si>
    <t>Приложение 3
  к решению сессии Совета депутатов Никулинского сельсовета Татарского района Новосибирской области  ""О бюджете Никулинского сельсовета Татарского района Новосибирской области на 2024 год и плановый период 2025 и 2026 годов"""  
                                           к решению сессии Совета депутатов _______________  "О бюджете _____________ на _____ год и плановый период____ и _____годов"</t>
  </si>
  <si>
    <t>Распределение бюджетных ассигнований бюджета Никулинского сельсовета Татарского района Новосибирской области по целевым статьям (муниципальным программам и непрограммным направлениям деятельности, группам (группам и подгруппам) видов расходов классификации расходов бюджета  на 2024 год и плановый период 2025 и 2026 годов</t>
  </si>
  <si>
    <t>Реализация мероприятий муниципальной программы «Комплексные меры по профилактике наркомании на территории Никулинского сельсовета Татарского района Новосибирской области на 2024-2026 годов»</t>
  </si>
  <si>
    <t>Мероприятия в области коммунальног  хозяйства</t>
  </si>
  <si>
    <t>99.0.00.04190</t>
  </si>
  <si>
    <t>Реализация мероприятий муниципальной программы "Развитие физической культуры и спорта  территории Никулинского сельсовета Татарского района Новосибирской области на 2024-2026 годы</t>
  </si>
  <si>
    <r>
      <t xml:space="preserve">Реализация мероприятий государственной программы Новосибирской области </t>
    </r>
    <r>
      <rPr>
        <b/>
        <sz val="12"/>
        <color rgb="FF000000"/>
        <rFont val="Times New Roman"/>
        <family val="1"/>
        <charset val="204"/>
      </rPr>
      <t>"Управление финансами в Новосибирской области "</t>
    </r>
  </si>
  <si>
    <t>Реализация мероприятий муниципальной программы "Развитие субъектов малого и среднего предпринимательства в  МО Никулинского сельсовета Татарского района Новосибирской области на 2023-2026 годы"</t>
  </si>
  <si>
    <t xml:space="preserve">Реализация мероприятий муниципальной программы
 "Повышение безопасности дорожного движения на территории  Никулинского сельсовета Татарского района Новосибирской области на 2024-2026 годов»
</t>
  </si>
  <si>
    <t>91.0.00.70780</t>
  </si>
  <si>
    <t>тыс.руб.</t>
  </si>
  <si>
    <t>Расходы на осуществление  первичного воинского учета на территориях, где отсутствуют военные комиссариаты</t>
  </si>
  <si>
    <t>99.0.00.51180</t>
  </si>
</sst>
</file>

<file path=xl/styles.xml><?xml version="1.0" encoding="utf-8"?>
<styleSheet xmlns="http://schemas.openxmlformats.org/spreadsheetml/2006/main">
  <numFmts count="7">
    <numFmt numFmtId="164" formatCode="#,##0.00;[Red]\-#,##0.00;0.00"/>
    <numFmt numFmtId="165" formatCode="00"/>
    <numFmt numFmtId="166" formatCode="00\.00\.0"/>
    <numFmt numFmtId="167" formatCode="00;[Red]\-00;&quot;&quot;"/>
    <numFmt numFmtId="168" formatCode="000"/>
    <numFmt numFmtId="169" formatCode="0000"/>
    <numFmt numFmtId="170" formatCode="0.0"/>
  </numFmts>
  <fonts count="14">
    <font>
      <sz val="10"/>
      <name val="Arial"/>
      <charset val="204"/>
    </font>
    <font>
      <b/>
      <sz val="12"/>
      <name val="Times New Roman"/>
      <charset val="204"/>
    </font>
    <font>
      <sz val="12"/>
      <name val="Times New Roman"/>
      <charset val="204"/>
    </font>
    <font>
      <b/>
      <sz val="10"/>
      <name val="Times New Roman"/>
      <charset val="204"/>
    </font>
    <font>
      <b/>
      <sz val="8"/>
      <name val="Arial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name val="Arial"/>
      <family val="2"/>
      <charset val="204"/>
    </font>
    <font>
      <b/>
      <sz val="12"/>
      <color rgb="FF000000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</borders>
  <cellStyleXfs count="3">
    <xf numFmtId="0" fontId="0" fillId="0" borderId="0"/>
    <xf numFmtId="0" fontId="5" fillId="0" borderId="0"/>
    <xf numFmtId="0" fontId="5" fillId="0" borderId="0"/>
  </cellStyleXfs>
  <cellXfs count="119">
    <xf numFmtId="0" fontId="0" fillId="0" borderId="0" xfId="0"/>
    <xf numFmtId="0" fontId="0" fillId="0" borderId="0" xfId="0" applyProtection="1">
      <protection hidden="1"/>
    </xf>
    <xf numFmtId="0" fontId="0" fillId="0" borderId="0" xfId="0" applyFont="1" applyFill="1" applyProtection="1">
      <protection hidden="1"/>
    </xf>
    <xf numFmtId="0" fontId="0" fillId="0" borderId="0" xfId="0" applyNumberFormat="1" applyFont="1" applyFill="1" applyAlignment="1" applyProtection="1">
      <alignment horizontal="centerContinuous"/>
      <protection hidden="1"/>
    </xf>
    <xf numFmtId="164" fontId="1" fillId="0" borderId="1" xfId="0" applyNumberFormat="1" applyFont="1" applyFill="1" applyBorder="1" applyAlignment="1" applyProtection="1">
      <alignment horizontal="right" vertical="center"/>
      <protection hidden="1"/>
    </xf>
    <xf numFmtId="0" fontId="0" fillId="0" borderId="7" xfId="0" applyFont="1" applyFill="1" applyBorder="1" applyProtection="1">
      <protection hidden="1"/>
    </xf>
    <xf numFmtId="0" fontId="2" fillId="0" borderId="1" xfId="0" applyNumberFormat="1" applyFont="1" applyFill="1" applyBorder="1" applyAlignment="1" applyProtection="1">
      <alignment horizontal="right" vertical="center"/>
      <protection hidden="1"/>
    </xf>
    <xf numFmtId="165" fontId="2" fillId="0" borderId="2" xfId="0" applyNumberFormat="1" applyFont="1" applyFill="1" applyBorder="1" applyAlignment="1" applyProtection="1">
      <alignment horizontal="right" vertical="center"/>
      <protection hidden="1"/>
    </xf>
    <xf numFmtId="166" fontId="2" fillId="0" borderId="3" xfId="0" applyNumberFormat="1" applyFont="1" applyFill="1" applyBorder="1" applyAlignment="1" applyProtection="1">
      <alignment horizontal="right" vertical="center"/>
      <protection hidden="1"/>
    </xf>
    <xf numFmtId="168" fontId="2" fillId="0" borderId="4" xfId="0" applyNumberFormat="1" applyFont="1" applyFill="1" applyBorder="1" applyAlignment="1" applyProtection="1">
      <protection hidden="1"/>
    </xf>
    <xf numFmtId="168" fontId="2" fillId="0" borderId="2" xfId="0" applyNumberFormat="1" applyFont="1" applyFill="1" applyBorder="1" applyAlignment="1" applyProtection="1">
      <protection hidden="1"/>
    </xf>
    <xf numFmtId="0" fontId="0" fillId="0" borderId="8" xfId="0" applyFont="1" applyFill="1" applyBorder="1" applyProtection="1">
      <protection hidden="1"/>
    </xf>
    <xf numFmtId="164" fontId="1" fillId="0" borderId="4" xfId="0" applyNumberFormat="1" applyFont="1" applyFill="1" applyBorder="1" applyAlignment="1" applyProtection="1">
      <alignment horizontal="right" vertical="center" wrapText="1"/>
      <protection hidden="1"/>
    </xf>
    <xf numFmtId="167" fontId="1" fillId="0" borderId="1" xfId="0" applyNumberFormat="1" applyFont="1" applyFill="1" applyBorder="1" applyAlignment="1" applyProtection="1">
      <alignment horizontal="center" vertical="center"/>
      <protection hidden="1"/>
    </xf>
    <xf numFmtId="167" fontId="1" fillId="0" borderId="4" xfId="0" applyNumberFormat="1" applyFont="1" applyFill="1" applyBorder="1" applyAlignment="1" applyProtection="1">
      <alignment horizontal="center" vertical="center"/>
      <protection hidden="1"/>
    </xf>
    <xf numFmtId="0" fontId="1" fillId="0" borderId="4" xfId="0" applyNumberFormat="1" applyFont="1" applyFill="1" applyBorder="1" applyAlignment="1" applyProtection="1">
      <alignment horizontal="left" vertical="center" wrapText="1"/>
      <protection hidden="1"/>
    </xf>
    <xf numFmtId="0" fontId="2" fillId="0" borderId="0" xfId="0" applyNumberFormat="1" applyFont="1" applyFill="1" applyAlignment="1" applyProtection="1">
      <alignment horizontal="center" vertical="center" wrapText="1"/>
      <protection hidden="1"/>
    </xf>
    <xf numFmtId="0" fontId="3" fillId="0" borderId="5" xfId="0" applyNumberFormat="1" applyFont="1" applyFill="1" applyBorder="1" applyAlignment="1" applyProtection="1">
      <alignment horizontal="center" vertical="center" wrapText="1"/>
      <protection hidden="1"/>
    </xf>
    <xf numFmtId="0" fontId="3" fillId="0" borderId="1" xfId="0" applyNumberFormat="1" applyFont="1" applyFill="1" applyBorder="1" applyAlignment="1" applyProtection="1">
      <alignment horizontal="center" vertical="center" wrapText="1"/>
      <protection hidden="1"/>
    </xf>
    <xf numFmtId="0" fontId="3" fillId="0" borderId="5" xfId="0" applyNumberFormat="1" applyFont="1" applyFill="1" applyBorder="1" applyAlignment="1" applyProtection="1">
      <alignment horizontal="center" vertical="center"/>
      <protection hidden="1"/>
    </xf>
    <xf numFmtId="0" fontId="3" fillId="0" borderId="1" xfId="0" applyNumberFormat="1" applyFont="1" applyFill="1" applyBorder="1" applyAlignment="1" applyProtection="1">
      <alignment horizontal="center" vertical="center"/>
      <protection hidden="1"/>
    </xf>
    <xf numFmtId="0" fontId="3" fillId="0" borderId="4" xfId="0" applyNumberFormat="1" applyFont="1" applyFill="1" applyBorder="1" applyAlignment="1" applyProtection="1">
      <alignment horizontal="center" vertical="center"/>
      <protection hidden="1"/>
    </xf>
    <xf numFmtId="0" fontId="4" fillId="0" borderId="0" xfId="0" applyNumberFormat="1" applyFont="1" applyFill="1" applyAlignment="1" applyProtection="1">
      <alignment horizontal="center" vertical="center" wrapText="1"/>
      <protection hidden="1"/>
    </xf>
    <xf numFmtId="0" fontId="1" fillId="0" borderId="0" xfId="0" applyNumberFormat="1" applyFont="1" applyFill="1" applyAlignment="1" applyProtection="1">
      <alignment horizontal="center" vertical="center" wrapText="1"/>
      <protection hidden="1"/>
    </xf>
    <xf numFmtId="0" fontId="1" fillId="0" borderId="6" xfId="0" applyNumberFormat="1" applyFont="1" applyFill="1" applyBorder="1" applyAlignment="1" applyProtection="1">
      <alignment horizontal="center" vertical="center"/>
      <protection hidden="1"/>
    </xf>
    <xf numFmtId="0" fontId="1" fillId="0" borderId="7" xfId="0" applyNumberFormat="1" applyFont="1" applyFill="1" applyBorder="1" applyAlignment="1" applyProtection="1">
      <alignment horizontal="center" vertical="center"/>
      <protection hidden="1"/>
    </xf>
    <xf numFmtId="0" fontId="1" fillId="0" borderId="9" xfId="0" applyNumberFormat="1" applyFont="1" applyFill="1" applyBorder="1" applyAlignment="1" applyProtection="1">
      <alignment horizontal="center" vertical="center"/>
      <protection hidden="1"/>
    </xf>
    <xf numFmtId="0" fontId="1" fillId="0" borderId="11" xfId="0" applyNumberFormat="1" applyFont="1" applyFill="1" applyBorder="1" applyAlignment="1" applyProtection="1">
      <alignment horizontal="center" vertical="center"/>
      <protection hidden="1"/>
    </xf>
    <xf numFmtId="0" fontId="1" fillId="0" borderId="10" xfId="0" applyNumberFormat="1" applyFont="1" applyFill="1" applyBorder="1" applyAlignment="1" applyProtection="1">
      <alignment horizontal="center" vertical="center"/>
      <protection hidden="1"/>
    </xf>
    <xf numFmtId="0" fontId="5" fillId="0" borderId="0" xfId="1"/>
    <xf numFmtId="0" fontId="5" fillId="0" borderId="0" xfId="1" applyProtection="1">
      <protection hidden="1"/>
    </xf>
    <xf numFmtId="0" fontId="5" fillId="0" borderId="0" xfId="1" applyFont="1" applyFill="1" applyProtection="1">
      <protection hidden="1"/>
    </xf>
    <xf numFmtId="0" fontId="0" fillId="0" borderId="0" xfId="0" applyAlignment="1"/>
    <xf numFmtId="49" fontId="1" fillId="0" borderId="4" xfId="0" applyNumberFormat="1" applyFont="1" applyFill="1" applyBorder="1" applyAlignment="1" applyProtection="1">
      <alignment horizontal="center" vertical="center"/>
      <protection hidden="1"/>
    </xf>
    <xf numFmtId="49" fontId="1" fillId="0" borderId="1" xfId="0" applyNumberFormat="1" applyFont="1" applyFill="1" applyBorder="1" applyAlignment="1" applyProtection="1">
      <alignment horizontal="center" vertical="center"/>
      <protection hidden="1"/>
    </xf>
    <xf numFmtId="170" fontId="8" fillId="0" borderId="5" xfId="0" applyNumberFormat="1" applyFont="1" applyFill="1" applyBorder="1" applyAlignment="1" applyProtection="1">
      <alignment horizontal="center" vertical="center"/>
      <protection hidden="1"/>
    </xf>
    <xf numFmtId="0" fontId="7" fillId="0" borderId="3" xfId="0" applyNumberFormat="1" applyFont="1" applyFill="1" applyBorder="1" applyAlignment="1" applyProtection="1">
      <alignment horizontal="center" vertical="center" wrapText="1"/>
      <protection hidden="1"/>
    </xf>
    <xf numFmtId="0" fontId="8" fillId="0" borderId="4" xfId="0" applyFont="1" applyBorder="1" applyAlignment="1">
      <alignment vertical="center" wrapText="1"/>
    </xf>
    <xf numFmtId="0" fontId="7" fillId="0" borderId="4" xfId="0" applyNumberFormat="1" applyFont="1" applyFill="1" applyBorder="1" applyAlignment="1" applyProtection="1">
      <alignment horizontal="left" vertical="center"/>
      <protection hidden="1"/>
    </xf>
    <xf numFmtId="0" fontId="7" fillId="0" borderId="4" xfId="0" applyFont="1" applyBorder="1" applyAlignment="1">
      <alignment horizontal="center" wrapText="1"/>
    </xf>
    <xf numFmtId="0" fontId="7" fillId="0" borderId="1" xfId="0" applyNumberFormat="1" applyFont="1" applyFill="1" applyBorder="1" applyAlignment="1" applyProtection="1">
      <alignment horizontal="center"/>
      <protection hidden="1"/>
    </xf>
    <xf numFmtId="0" fontId="7" fillId="0" borderId="4" xfId="0" applyNumberFormat="1" applyFont="1" applyFill="1" applyBorder="1" applyAlignment="1" applyProtection="1">
      <alignment horizontal="center"/>
      <protection hidden="1"/>
    </xf>
    <xf numFmtId="0" fontId="7" fillId="0" borderId="5" xfId="0" applyNumberFormat="1" applyFont="1" applyFill="1" applyBorder="1" applyAlignment="1" applyProtection="1">
      <alignment horizontal="center" vertical="center"/>
      <protection hidden="1"/>
    </xf>
    <xf numFmtId="0" fontId="9" fillId="0" borderId="1" xfId="0" applyFont="1" applyBorder="1" applyAlignment="1">
      <alignment vertical="top" wrapText="1"/>
    </xf>
    <xf numFmtId="0" fontId="8" fillId="0" borderId="4" xfId="0" applyFont="1" applyBorder="1" applyAlignment="1">
      <alignment horizontal="center" wrapText="1"/>
    </xf>
    <xf numFmtId="0" fontId="8" fillId="0" borderId="1" xfId="0" applyNumberFormat="1" applyFont="1" applyFill="1" applyBorder="1" applyAlignment="1" applyProtection="1">
      <alignment horizontal="center"/>
      <protection hidden="1"/>
    </xf>
    <xf numFmtId="0" fontId="8" fillId="0" borderId="4" xfId="0" applyNumberFormat="1" applyFont="1" applyFill="1" applyBorder="1" applyAlignment="1" applyProtection="1">
      <alignment horizontal="center"/>
      <protection hidden="1"/>
    </xf>
    <xf numFmtId="49" fontId="8" fillId="0" borderId="1" xfId="0" applyNumberFormat="1" applyFont="1" applyFill="1" applyBorder="1" applyAlignment="1" applyProtection="1">
      <alignment horizontal="center"/>
      <protection hidden="1"/>
    </xf>
    <xf numFmtId="0" fontId="10" fillId="0" borderId="17" xfId="0" applyNumberFormat="1" applyFont="1" applyFill="1" applyBorder="1" applyAlignment="1" applyProtection="1">
      <alignment horizontal="left" vertical="center" wrapText="1"/>
    </xf>
    <xf numFmtId="0" fontId="10" fillId="0" borderId="13" xfId="0" applyNumberFormat="1" applyFont="1" applyFill="1" applyBorder="1" applyAlignment="1" applyProtection="1">
      <alignment horizontal="left" vertical="center" wrapText="1"/>
    </xf>
    <xf numFmtId="0" fontId="7" fillId="0" borderId="14" xfId="0" applyFont="1" applyBorder="1" applyAlignment="1">
      <alignment vertical="top" wrapText="1"/>
    </xf>
    <xf numFmtId="49" fontId="8" fillId="0" borderId="4" xfId="0" applyNumberFormat="1" applyFont="1" applyFill="1" applyBorder="1" applyAlignment="1" applyProtection="1">
      <alignment horizontal="center"/>
      <protection hidden="1"/>
    </xf>
    <xf numFmtId="0" fontId="9" fillId="0" borderId="4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10" fillId="0" borderId="15" xfId="0" applyNumberFormat="1" applyFont="1" applyFill="1" applyBorder="1" applyAlignment="1" applyProtection="1">
      <alignment horizontal="left" vertical="center" wrapText="1"/>
    </xf>
    <xf numFmtId="0" fontId="7" fillId="0" borderId="1" xfId="0" applyFont="1" applyBorder="1"/>
    <xf numFmtId="0" fontId="7" fillId="0" borderId="1" xfId="0" applyFont="1" applyBorder="1" applyAlignment="1">
      <alignment horizontal="center"/>
    </xf>
    <xf numFmtId="0" fontId="12" fillId="0" borderId="1" xfId="0" applyFont="1" applyBorder="1"/>
    <xf numFmtId="0" fontId="8" fillId="0" borderId="0" xfId="0" applyFont="1" applyAlignment="1">
      <alignment horizontal="center"/>
    </xf>
    <xf numFmtId="0" fontId="9" fillId="0" borderId="4" xfId="0" applyFont="1" applyBorder="1" applyAlignment="1">
      <alignment vertical="top" wrapText="1"/>
    </xf>
    <xf numFmtId="0" fontId="8" fillId="0" borderId="1" xfId="0" applyFont="1" applyBorder="1" applyAlignment="1">
      <alignment horizontal="center"/>
    </xf>
    <xf numFmtId="0" fontId="12" fillId="0" borderId="14" xfId="0" applyFont="1" applyBorder="1" applyAlignment="1">
      <alignment vertical="top" wrapText="1"/>
    </xf>
    <xf numFmtId="49" fontId="7" fillId="0" borderId="4" xfId="0" applyNumberFormat="1" applyFont="1" applyFill="1" applyBorder="1" applyAlignment="1" applyProtection="1">
      <alignment horizontal="center"/>
      <protection hidden="1"/>
    </xf>
    <xf numFmtId="49" fontId="7" fillId="0" borderId="1" xfId="0" applyNumberFormat="1" applyFont="1" applyFill="1" applyBorder="1" applyAlignment="1" applyProtection="1">
      <alignment horizontal="center"/>
      <protection hidden="1"/>
    </xf>
    <xf numFmtId="0" fontId="7" fillId="0" borderId="0" xfId="0" applyFont="1" applyAlignment="1">
      <alignment wrapText="1"/>
    </xf>
    <xf numFmtId="0" fontId="9" fillId="0" borderId="11" xfId="0" applyFont="1" applyBorder="1" applyAlignment="1">
      <alignment vertical="top" wrapText="1"/>
    </xf>
    <xf numFmtId="0" fontId="12" fillId="0" borderId="11" xfId="0" applyFont="1" applyBorder="1"/>
    <xf numFmtId="0" fontId="12" fillId="0" borderId="0" xfId="0" applyFont="1" applyAlignment="1">
      <alignment wrapText="1"/>
    </xf>
    <xf numFmtId="0" fontId="12" fillId="0" borderId="4" xfId="0" applyFont="1" applyBorder="1" applyAlignment="1">
      <alignment vertical="top" wrapText="1"/>
    </xf>
    <xf numFmtId="0" fontId="12" fillId="0" borderId="1" xfId="0" applyFont="1" applyBorder="1" applyAlignment="1">
      <alignment horizontal="center"/>
    </xf>
    <xf numFmtId="0" fontId="10" fillId="0" borderId="16" xfId="0" applyNumberFormat="1" applyFont="1" applyFill="1" applyBorder="1" applyAlignment="1" applyProtection="1">
      <alignment horizontal="left" vertical="center" wrapText="1"/>
    </xf>
    <xf numFmtId="0" fontId="9" fillId="0" borderId="1" xfId="0" applyFont="1" applyBorder="1" applyAlignment="1">
      <alignment horizontal="center"/>
    </xf>
    <xf numFmtId="0" fontId="10" fillId="0" borderId="1" xfId="0" applyNumberFormat="1" applyFont="1" applyFill="1" applyBorder="1" applyAlignment="1" applyProtection="1">
      <alignment horizontal="left" vertical="center" wrapText="1"/>
    </xf>
    <xf numFmtId="0" fontId="9" fillId="0" borderId="2" xfId="0" applyFont="1" applyBorder="1" applyAlignment="1">
      <alignment horizontal="center"/>
    </xf>
    <xf numFmtId="0" fontId="12" fillId="0" borderId="0" xfId="0" applyFont="1"/>
    <xf numFmtId="0" fontId="12" fillId="0" borderId="0" xfId="0" applyFont="1" applyAlignment="1">
      <alignment horizontal="center"/>
    </xf>
    <xf numFmtId="0" fontId="10" fillId="0" borderId="4" xfId="0" applyNumberFormat="1" applyFont="1" applyFill="1" applyBorder="1" applyAlignment="1" applyProtection="1">
      <alignment horizontal="left" vertical="center" wrapText="1"/>
    </xf>
    <xf numFmtId="0" fontId="12" fillId="0" borderId="1" xfId="0" applyFont="1" applyBorder="1" applyAlignment="1">
      <alignment wrapText="1"/>
    </xf>
    <xf numFmtId="0" fontId="8" fillId="0" borderId="1" xfId="0" applyFont="1" applyBorder="1" applyAlignment="1">
      <alignment vertical="top" wrapText="1"/>
    </xf>
    <xf numFmtId="0" fontId="7" fillId="0" borderId="1" xfId="0" applyFont="1" applyBorder="1" applyAlignment="1">
      <alignment wrapText="1"/>
    </xf>
    <xf numFmtId="0" fontId="7" fillId="0" borderId="14" xfId="0" applyFont="1" applyBorder="1" applyAlignment="1">
      <alignment horizontal="justify" vertical="top" wrapText="1"/>
    </xf>
    <xf numFmtId="0" fontId="9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3" fillId="0" borderId="4" xfId="0" applyNumberFormat="1" applyFont="1" applyFill="1" applyBorder="1" applyAlignment="1" applyProtection="1">
      <alignment horizontal="left" vertical="center" wrapText="1"/>
    </xf>
    <xf numFmtId="0" fontId="7" fillId="0" borderId="4" xfId="0" applyNumberFormat="1" applyFont="1" applyFill="1" applyBorder="1" applyAlignment="1" applyProtection="1">
      <alignment horizontal="center" vertical="center"/>
      <protection hidden="1"/>
    </xf>
    <xf numFmtId="0" fontId="7" fillId="0" borderId="1" xfId="0" applyNumberFormat="1" applyFont="1" applyFill="1" applyBorder="1" applyAlignment="1" applyProtection="1">
      <alignment horizontal="center" vertical="center"/>
      <protection hidden="1"/>
    </xf>
    <xf numFmtId="49" fontId="7" fillId="0" borderId="4" xfId="0" applyNumberFormat="1" applyFont="1" applyFill="1" applyBorder="1" applyAlignment="1" applyProtection="1">
      <alignment horizontal="center" vertical="center"/>
      <protection hidden="1"/>
    </xf>
    <xf numFmtId="49" fontId="7" fillId="0" borderId="1" xfId="0" applyNumberFormat="1" applyFont="1" applyFill="1" applyBorder="1" applyAlignment="1" applyProtection="1">
      <alignment horizontal="center" vertical="center"/>
      <protection hidden="1"/>
    </xf>
    <xf numFmtId="0" fontId="7" fillId="0" borderId="4" xfId="0" applyFont="1" applyBorder="1" applyAlignment="1">
      <alignment vertical="center" wrapText="1"/>
    </xf>
    <xf numFmtId="0" fontId="8" fillId="0" borderId="1" xfId="0" applyFont="1" applyBorder="1"/>
    <xf numFmtId="170" fontId="7" fillId="0" borderId="5" xfId="0" applyNumberFormat="1" applyFont="1" applyFill="1" applyBorder="1" applyAlignment="1" applyProtection="1">
      <alignment horizontal="center" vertical="center"/>
      <protection hidden="1"/>
    </xf>
    <xf numFmtId="170" fontId="7" fillId="0" borderId="3" xfId="0" applyNumberFormat="1" applyFont="1" applyFill="1" applyBorder="1" applyAlignment="1" applyProtection="1">
      <alignment horizontal="center" vertical="center" wrapText="1"/>
      <protection hidden="1"/>
    </xf>
    <xf numFmtId="170" fontId="8" fillId="0" borderId="3" xfId="0" applyNumberFormat="1" applyFont="1" applyFill="1" applyBorder="1" applyAlignment="1" applyProtection="1">
      <alignment horizontal="center" vertical="center" wrapText="1"/>
      <protection hidden="1"/>
    </xf>
    <xf numFmtId="170" fontId="7" fillId="0" borderId="12" xfId="0" applyNumberFormat="1" applyFont="1" applyFill="1" applyBorder="1" applyAlignment="1" applyProtection="1">
      <alignment horizontal="center" vertical="center" wrapText="1"/>
      <protection hidden="1"/>
    </xf>
    <xf numFmtId="170" fontId="7" fillId="0" borderId="5" xfId="0" applyNumberFormat="1" applyFont="1" applyFill="1" applyBorder="1" applyAlignment="1" applyProtection="1">
      <alignment horizontal="center" vertical="center" wrapText="1"/>
      <protection hidden="1"/>
    </xf>
    <xf numFmtId="170" fontId="8" fillId="0" borderId="12" xfId="0" applyNumberFormat="1" applyFont="1" applyFill="1" applyBorder="1" applyAlignment="1" applyProtection="1">
      <alignment horizontal="center" vertical="center" wrapText="1"/>
      <protection hidden="1"/>
    </xf>
    <xf numFmtId="170" fontId="8" fillId="0" borderId="5" xfId="0" applyNumberFormat="1" applyFont="1" applyFill="1" applyBorder="1" applyAlignment="1" applyProtection="1">
      <alignment horizontal="center" vertical="center" wrapText="1"/>
      <protection hidden="1"/>
    </xf>
    <xf numFmtId="170" fontId="7" fillId="0" borderId="5" xfId="0" applyNumberFormat="1" applyFont="1" applyFill="1" applyBorder="1" applyAlignment="1" applyProtection="1">
      <alignment horizontal="center" vertical="center"/>
      <protection hidden="1"/>
    </xf>
    <xf numFmtId="170" fontId="7" fillId="0" borderId="5" xfId="0" applyNumberFormat="1" applyFont="1" applyFill="1" applyBorder="1" applyAlignment="1" applyProtection="1">
      <alignment horizontal="center" vertical="center"/>
      <protection hidden="1"/>
    </xf>
    <xf numFmtId="0" fontId="12" fillId="0" borderId="4" xfId="0" applyFont="1" applyBorder="1" applyAlignment="1">
      <alignment vertical="center" wrapText="1"/>
    </xf>
    <xf numFmtId="0" fontId="6" fillId="0" borderId="0" xfId="2" applyNumberFormat="1" applyFont="1" applyFill="1" applyAlignment="1" applyProtection="1">
      <alignment horizontal="right" vertical="top" wrapText="1"/>
      <protection hidden="1"/>
    </xf>
    <xf numFmtId="0" fontId="0" fillId="0" borderId="0" xfId="0" applyAlignment="1">
      <alignment wrapText="1"/>
    </xf>
    <xf numFmtId="0" fontId="0" fillId="0" borderId="0" xfId="0" applyNumberFormat="1" applyFont="1" applyFill="1" applyAlignment="1" applyProtection="1">
      <alignment horizontal="center"/>
      <protection hidden="1"/>
    </xf>
    <xf numFmtId="169" fontId="1" fillId="0" borderId="1" xfId="0" applyNumberFormat="1" applyFont="1" applyFill="1" applyBorder="1" applyAlignment="1" applyProtection="1">
      <alignment wrapText="1"/>
      <protection hidden="1"/>
    </xf>
    <xf numFmtId="0" fontId="2" fillId="0" borderId="0" xfId="0" applyNumberFormat="1" applyFont="1" applyFill="1" applyAlignment="1" applyProtection="1">
      <alignment horizontal="right"/>
      <protection hidden="1"/>
    </xf>
    <xf numFmtId="0" fontId="7" fillId="0" borderId="1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1" xfId="0" applyNumberFormat="1" applyFont="1" applyFill="1" applyBorder="1" applyAlignment="1" applyProtection="1">
      <alignment horizontal="center" vertical="center" wrapText="1"/>
      <protection hidden="1"/>
    </xf>
    <xf numFmtId="0" fontId="7" fillId="0" borderId="3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3" xfId="0" applyNumberFormat="1" applyFont="1" applyFill="1" applyBorder="1" applyAlignment="1" applyProtection="1">
      <alignment horizontal="center" vertical="center" wrapText="1"/>
      <protection hidden="1"/>
    </xf>
    <xf numFmtId="0" fontId="7" fillId="0" borderId="0" xfId="1" applyNumberFormat="1" applyFont="1" applyFill="1" applyAlignment="1" applyProtection="1">
      <alignment horizontal="center" vertical="top" wrapText="1"/>
      <protection hidden="1"/>
    </xf>
    <xf numFmtId="0" fontId="0" fillId="0" borderId="0" xfId="0" applyAlignment="1"/>
    <xf numFmtId="0" fontId="7" fillId="0" borderId="11" xfId="0" applyFont="1" applyBorder="1" applyAlignment="1">
      <alignment wrapText="1"/>
    </xf>
    <xf numFmtId="0" fontId="0" fillId="0" borderId="18" xfId="0" applyBorder="1" applyAlignment="1">
      <alignment wrapText="1"/>
    </xf>
    <xf numFmtId="0" fontId="7" fillId="0" borderId="11" xfId="0" applyFont="1" applyBorder="1" applyAlignment="1">
      <alignment horizontal="center" wrapText="1"/>
    </xf>
    <xf numFmtId="0" fontId="11" fillId="0" borderId="5" xfId="0" applyFont="1" applyBorder="1" applyAlignment="1">
      <alignment horizontal="center" wrapText="1"/>
    </xf>
    <xf numFmtId="0" fontId="7" fillId="0" borderId="11" xfId="0" applyNumberFormat="1" applyFont="1" applyFill="1" applyBorder="1" applyAlignment="1" applyProtection="1">
      <alignment horizontal="center"/>
      <protection hidden="1"/>
    </xf>
    <xf numFmtId="0" fontId="7" fillId="0" borderId="5" xfId="0" applyNumberFormat="1" applyFont="1" applyFill="1" applyBorder="1" applyAlignment="1" applyProtection="1">
      <alignment horizontal="center"/>
      <protection hidden="1"/>
    </xf>
    <xf numFmtId="170" fontId="7" fillId="0" borderId="11" xfId="0" applyNumberFormat="1" applyFont="1" applyFill="1" applyBorder="1" applyAlignment="1" applyProtection="1">
      <alignment horizontal="center" vertical="center"/>
      <protection hidden="1"/>
    </xf>
    <xf numFmtId="170" fontId="7" fillId="0" borderId="5" xfId="0" applyNumberFormat="1" applyFont="1" applyFill="1" applyBorder="1" applyAlignment="1" applyProtection="1">
      <alignment horizontal="center" vertical="center"/>
      <protection hidden="1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138"/>
  <sheetViews>
    <sheetView tabSelected="1" view="pageBreakPreview" topLeftCell="N127" zoomScale="110" zoomScaleNormal="100" zoomScaleSheetLayoutView="110" workbookViewId="0">
      <selection activeCell="O101" sqref="O101"/>
    </sheetView>
  </sheetViews>
  <sheetFormatPr defaultColWidth="9.140625" defaultRowHeight="12.75"/>
  <cols>
    <col min="1" max="1" width="1.5703125" customWidth="1"/>
    <col min="2" max="13" width="0" hidden="1" customWidth="1"/>
    <col min="14" max="14" width="49.5703125" customWidth="1"/>
    <col min="15" max="15" width="15.140625" customWidth="1"/>
    <col min="16" max="16" width="9.28515625" customWidth="1"/>
    <col min="17" max="17" width="8.28515625" customWidth="1"/>
    <col min="18" max="18" width="9" customWidth="1"/>
    <col min="19" max="19" width="11.85546875" customWidth="1"/>
    <col min="20" max="20" width="0" hidden="1" customWidth="1"/>
    <col min="21" max="21" width="11.85546875" customWidth="1"/>
    <col min="22" max="22" width="11.28515625" customWidth="1"/>
    <col min="23" max="24" width="0" hidden="1" customWidth="1"/>
    <col min="25" max="25" width="3.5703125" hidden="1" customWidth="1"/>
    <col min="26" max="253" width="9.140625" customWidth="1"/>
  </cols>
  <sheetData>
    <row r="1" spans="1:25" ht="14.25" customHeight="1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100" t="s">
        <v>97</v>
      </c>
      <c r="S1" s="101"/>
      <c r="T1" s="101"/>
      <c r="U1" s="101"/>
      <c r="V1" s="101"/>
      <c r="W1" s="29"/>
      <c r="X1" s="29"/>
      <c r="Y1" s="29"/>
    </row>
    <row r="2" spans="1:25" ht="14.25" customHeight="1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101"/>
      <c r="S2" s="101"/>
      <c r="T2" s="101"/>
      <c r="U2" s="101"/>
      <c r="V2" s="101"/>
      <c r="W2" s="29"/>
      <c r="X2" s="29"/>
      <c r="Y2" s="29"/>
    </row>
    <row r="3" spans="1:25" ht="14.25" customHeight="1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101"/>
      <c r="S3" s="101"/>
      <c r="T3" s="101"/>
      <c r="U3" s="101"/>
      <c r="V3" s="101"/>
      <c r="W3" s="29"/>
      <c r="X3" s="29"/>
      <c r="Y3" s="29"/>
    </row>
    <row r="4" spans="1:25" ht="14.25" customHeight="1">
      <c r="A4" s="30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101"/>
      <c r="S4" s="101"/>
      <c r="T4" s="101"/>
      <c r="U4" s="101"/>
      <c r="V4" s="101"/>
      <c r="W4" s="30"/>
      <c r="X4" s="30"/>
      <c r="Y4" s="30"/>
    </row>
    <row r="5" spans="1:25" ht="53.25" customHeight="1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101"/>
      <c r="S5" s="101"/>
      <c r="T5" s="101"/>
      <c r="U5" s="101"/>
      <c r="V5" s="101"/>
      <c r="W5" s="30"/>
      <c r="X5" s="30"/>
      <c r="Y5" s="30"/>
    </row>
    <row r="6" spans="1:25" ht="30.75" customHeight="1">
      <c r="A6" s="30"/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2"/>
      <c r="T6" s="32"/>
      <c r="U6" s="32"/>
      <c r="V6" s="32"/>
      <c r="W6" s="30"/>
      <c r="X6" s="30"/>
      <c r="Y6" s="30"/>
    </row>
    <row r="7" spans="1:25" ht="14.25" customHeight="1">
      <c r="A7" s="30"/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2"/>
      <c r="T7" s="32"/>
      <c r="U7" s="32"/>
      <c r="V7" s="32"/>
      <c r="W7" s="30"/>
      <c r="X7" s="30"/>
      <c r="Y7" s="30"/>
    </row>
    <row r="8" spans="1:25" ht="14.25" customHeight="1">
      <c r="A8" s="30"/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109" t="s">
        <v>98</v>
      </c>
      <c r="O8" s="110"/>
      <c r="P8" s="110"/>
      <c r="Q8" s="110"/>
      <c r="R8" s="110"/>
      <c r="S8" s="110"/>
      <c r="T8" s="110"/>
      <c r="U8" s="110"/>
      <c r="V8" s="110"/>
      <c r="W8" s="30"/>
      <c r="X8" s="30"/>
      <c r="Y8" s="30"/>
    </row>
    <row r="9" spans="1:25" ht="14.25" customHeight="1">
      <c r="A9" s="30"/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110"/>
      <c r="O9" s="110"/>
      <c r="P9" s="110"/>
      <c r="Q9" s="110"/>
      <c r="R9" s="110"/>
      <c r="S9" s="110"/>
      <c r="T9" s="110"/>
      <c r="U9" s="110"/>
      <c r="V9" s="110"/>
      <c r="W9" s="30"/>
      <c r="X9" s="30"/>
      <c r="Y9" s="30"/>
    </row>
    <row r="10" spans="1:25" ht="54.75" customHeight="1">
      <c r="A10" s="31"/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0"/>
      <c r="N10" s="110"/>
      <c r="O10" s="110"/>
      <c r="P10" s="110"/>
      <c r="Q10" s="110"/>
      <c r="R10" s="110"/>
      <c r="S10" s="110"/>
      <c r="T10" s="110"/>
      <c r="U10" s="110"/>
      <c r="V10" s="110"/>
      <c r="W10" s="31"/>
      <c r="X10" s="30"/>
      <c r="Y10" s="30"/>
    </row>
    <row r="11" spans="1:25" ht="54.75" customHeight="1">
      <c r="A11" s="31"/>
      <c r="B11" s="31"/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0"/>
      <c r="N11" s="32"/>
      <c r="O11" s="32"/>
      <c r="P11" s="32"/>
      <c r="Q11" s="32"/>
      <c r="R11" s="32"/>
      <c r="S11" s="32"/>
      <c r="T11" s="32"/>
      <c r="U11" s="32"/>
      <c r="V11" s="32"/>
      <c r="W11" s="31"/>
      <c r="X11" s="30"/>
      <c r="Y11" s="30"/>
    </row>
    <row r="12" spans="1:25" ht="12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104" t="s">
        <v>107</v>
      </c>
      <c r="T12" s="104"/>
      <c r="U12" s="104"/>
      <c r="V12" s="104"/>
      <c r="W12" s="2"/>
      <c r="X12" s="1"/>
      <c r="Y12" s="1"/>
    </row>
    <row r="13" spans="1:25" ht="18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8"/>
      <c r="O13" s="28"/>
      <c r="P13" s="27"/>
      <c r="Q13" s="28"/>
      <c r="R13" s="27"/>
      <c r="S13" s="105" t="s">
        <v>13</v>
      </c>
      <c r="T13" s="26"/>
      <c r="U13" s="107" t="s">
        <v>11</v>
      </c>
      <c r="V13" s="105" t="s">
        <v>12</v>
      </c>
      <c r="W13" s="2"/>
      <c r="X13" s="1"/>
      <c r="Y13" s="1"/>
    </row>
    <row r="14" spans="1:25" ht="42" customHeight="1">
      <c r="A14" s="2"/>
      <c r="B14" s="22"/>
      <c r="C14" s="22" t="s">
        <v>10</v>
      </c>
      <c r="D14" s="22"/>
      <c r="E14" s="22"/>
      <c r="F14" s="22"/>
      <c r="G14" s="22"/>
      <c r="H14" s="22"/>
      <c r="I14" s="22" t="s">
        <v>9</v>
      </c>
      <c r="J14" s="22"/>
      <c r="K14" s="22"/>
      <c r="L14" s="22"/>
      <c r="M14" s="22"/>
      <c r="N14" s="25" t="s">
        <v>8</v>
      </c>
      <c r="O14" s="25" t="s">
        <v>5</v>
      </c>
      <c r="P14" s="24" t="s">
        <v>4</v>
      </c>
      <c r="Q14" s="25" t="s">
        <v>7</v>
      </c>
      <c r="R14" s="25" t="s">
        <v>6</v>
      </c>
      <c r="S14" s="106"/>
      <c r="T14" s="23" t="s">
        <v>3</v>
      </c>
      <c r="U14" s="108"/>
      <c r="V14" s="106"/>
      <c r="W14" s="16"/>
      <c r="X14" s="16"/>
      <c r="Y14" s="2"/>
    </row>
    <row r="15" spans="1:25" ht="15" customHeight="1">
      <c r="A15" s="2"/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1">
        <v>1</v>
      </c>
      <c r="O15" s="20">
        <v>2</v>
      </c>
      <c r="P15" s="20">
        <v>3</v>
      </c>
      <c r="Q15" s="21">
        <v>4</v>
      </c>
      <c r="R15" s="20">
        <v>5</v>
      </c>
      <c r="S15" s="19">
        <v>6</v>
      </c>
      <c r="T15" s="18"/>
      <c r="U15" s="17">
        <v>7</v>
      </c>
      <c r="V15" s="17">
        <v>8</v>
      </c>
      <c r="W15" s="16"/>
      <c r="X15" s="16"/>
      <c r="Y15" s="2"/>
    </row>
    <row r="16" spans="1:25" ht="15" customHeight="1">
      <c r="A16" s="2"/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38" t="s">
        <v>20</v>
      </c>
      <c r="O16" s="39" t="s">
        <v>21</v>
      </c>
      <c r="P16" s="40"/>
      <c r="Q16" s="41"/>
      <c r="R16" s="40"/>
      <c r="S16" s="42">
        <f>S17+S20+S23+S26</f>
        <v>335</v>
      </c>
      <c r="T16" s="36"/>
      <c r="U16" s="42">
        <f>U17+U20+U23+U26</f>
        <v>405</v>
      </c>
      <c r="V16" s="42">
        <f>V17+V20+V23+V26</f>
        <v>455</v>
      </c>
      <c r="W16" s="16"/>
      <c r="X16" s="16"/>
      <c r="Y16" s="2"/>
    </row>
    <row r="17" spans="1:25" ht="75" customHeight="1">
      <c r="A17" s="2"/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88" t="s">
        <v>102</v>
      </c>
      <c r="O17" s="39" t="s">
        <v>14</v>
      </c>
      <c r="P17" s="40"/>
      <c r="Q17" s="41"/>
      <c r="R17" s="40"/>
      <c r="S17" s="90">
        <f>S18</f>
        <v>1</v>
      </c>
      <c r="T17" s="91"/>
      <c r="U17" s="90">
        <f>U18</f>
        <v>1</v>
      </c>
      <c r="V17" s="90">
        <f>V18</f>
        <v>1</v>
      </c>
      <c r="W17" s="16"/>
      <c r="X17" s="16"/>
      <c r="Y17" s="2"/>
    </row>
    <row r="18" spans="1:25" ht="26.25" customHeight="1">
      <c r="A18" s="2"/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48" t="s">
        <v>15</v>
      </c>
      <c r="O18" s="44" t="s">
        <v>14</v>
      </c>
      <c r="P18" s="45">
        <v>200</v>
      </c>
      <c r="Q18" s="46">
        <v>11</v>
      </c>
      <c r="R18" s="47" t="s">
        <v>17</v>
      </c>
      <c r="S18" s="90">
        <f>S19</f>
        <v>1</v>
      </c>
      <c r="T18" s="91"/>
      <c r="U18" s="90">
        <f t="shared" ref="U18:V18" si="0">U19</f>
        <v>1</v>
      </c>
      <c r="V18" s="90">
        <f t="shared" si="0"/>
        <v>1</v>
      </c>
      <c r="W18" s="16"/>
      <c r="X18" s="16"/>
      <c r="Y18" s="2"/>
    </row>
    <row r="19" spans="1:25" ht="30" customHeight="1" thickBot="1">
      <c r="A19" s="2"/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49" t="s">
        <v>16</v>
      </c>
      <c r="O19" s="44" t="s">
        <v>14</v>
      </c>
      <c r="P19" s="45">
        <v>240</v>
      </c>
      <c r="Q19" s="46">
        <v>11</v>
      </c>
      <c r="R19" s="47" t="s">
        <v>17</v>
      </c>
      <c r="S19" s="90">
        <v>1</v>
      </c>
      <c r="T19" s="91"/>
      <c r="U19" s="93">
        <v>1</v>
      </c>
      <c r="V19" s="94">
        <v>1</v>
      </c>
      <c r="W19" s="16"/>
      <c r="X19" s="16"/>
      <c r="Y19" s="2"/>
    </row>
    <row r="20" spans="1:25" ht="81.75" customHeight="1" thickBot="1">
      <c r="A20" s="2"/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50" t="s">
        <v>99</v>
      </c>
      <c r="O20" s="39" t="s">
        <v>18</v>
      </c>
      <c r="P20" s="40"/>
      <c r="Q20" s="41"/>
      <c r="R20" s="40"/>
      <c r="S20" s="90">
        <f>S21</f>
        <v>3</v>
      </c>
      <c r="T20" s="91"/>
      <c r="U20" s="90">
        <f t="shared" ref="U20:V21" si="1">U21</f>
        <v>3</v>
      </c>
      <c r="V20" s="90">
        <f t="shared" si="1"/>
        <v>3</v>
      </c>
      <c r="W20" s="16"/>
      <c r="X20" s="16"/>
      <c r="Y20" s="2"/>
    </row>
    <row r="21" spans="1:25" ht="26.25" customHeight="1">
      <c r="A21" s="2"/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49" t="s">
        <v>15</v>
      </c>
      <c r="O21" s="44" t="s">
        <v>18</v>
      </c>
      <c r="P21" s="45">
        <v>200</v>
      </c>
      <c r="Q21" s="51" t="s">
        <v>17</v>
      </c>
      <c r="R21" s="47" t="s">
        <v>19</v>
      </c>
      <c r="S21" s="90">
        <f>S22</f>
        <v>3</v>
      </c>
      <c r="T21" s="91"/>
      <c r="U21" s="90">
        <f t="shared" si="1"/>
        <v>3</v>
      </c>
      <c r="V21" s="90">
        <f t="shared" si="1"/>
        <v>3</v>
      </c>
      <c r="W21" s="16"/>
      <c r="X21" s="16"/>
      <c r="Y21" s="2"/>
    </row>
    <row r="22" spans="1:25" ht="27.75" customHeight="1" thickBot="1">
      <c r="A22" s="2"/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49" t="s">
        <v>16</v>
      </c>
      <c r="O22" s="44" t="s">
        <v>18</v>
      </c>
      <c r="P22" s="45">
        <v>240</v>
      </c>
      <c r="Q22" s="51" t="s">
        <v>17</v>
      </c>
      <c r="R22" s="47" t="s">
        <v>19</v>
      </c>
      <c r="S22" s="90">
        <v>3</v>
      </c>
      <c r="T22" s="91"/>
      <c r="U22" s="93">
        <v>3</v>
      </c>
      <c r="V22" s="94">
        <v>3</v>
      </c>
      <c r="W22" s="16"/>
      <c r="X22" s="16"/>
      <c r="Y22" s="2"/>
    </row>
    <row r="23" spans="1:25" ht="84" customHeight="1" thickBot="1">
      <c r="A23" s="2"/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50" t="s">
        <v>104</v>
      </c>
      <c r="O23" s="39" t="s">
        <v>22</v>
      </c>
      <c r="P23" s="40"/>
      <c r="Q23" s="41"/>
      <c r="R23" s="40"/>
      <c r="S23" s="90">
        <f>S24</f>
        <v>1</v>
      </c>
      <c r="T23" s="91"/>
      <c r="U23" s="90">
        <f t="shared" ref="U23:V24" si="2">U24</f>
        <v>1</v>
      </c>
      <c r="V23" s="90">
        <f t="shared" si="2"/>
        <v>1</v>
      </c>
      <c r="W23" s="16"/>
      <c r="X23" s="16"/>
      <c r="Y23" s="2"/>
    </row>
    <row r="24" spans="1:25" ht="15" customHeight="1">
      <c r="A24" s="2"/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52" t="s">
        <v>23</v>
      </c>
      <c r="O24" s="44" t="s">
        <v>22</v>
      </c>
      <c r="P24" s="45">
        <v>800</v>
      </c>
      <c r="Q24" s="51" t="s">
        <v>25</v>
      </c>
      <c r="R24" s="45">
        <v>12</v>
      </c>
      <c r="S24" s="90">
        <f>S25</f>
        <v>1</v>
      </c>
      <c r="T24" s="91"/>
      <c r="U24" s="90">
        <f t="shared" si="2"/>
        <v>1</v>
      </c>
      <c r="V24" s="90">
        <f t="shared" si="2"/>
        <v>1</v>
      </c>
      <c r="W24" s="16"/>
      <c r="X24" s="16"/>
      <c r="Y24" s="2"/>
    </row>
    <row r="25" spans="1:25" ht="40.5" customHeight="1">
      <c r="A25" s="2"/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53" t="s">
        <v>24</v>
      </c>
      <c r="O25" s="44" t="s">
        <v>22</v>
      </c>
      <c r="P25" s="45">
        <v>810</v>
      </c>
      <c r="Q25" s="51" t="s">
        <v>25</v>
      </c>
      <c r="R25" s="45">
        <v>12</v>
      </c>
      <c r="S25" s="90">
        <v>1</v>
      </c>
      <c r="T25" s="91"/>
      <c r="U25" s="93">
        <v>1</v>
      </c>
      <c r="V25" s="94">
        <v>1</v>
      </c>
      <c r="W25" s="16"/>
      <c r="X25" s="16"/>
      <c r="Y25" s="2"/>
    </row>
    <row r="26" spans="1:25" ht="15" customHeight="1">
      <c r="A26" s="2"/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111" t="s">
        <v>105</v>
      </c>
      <c r="O26" s="113" t="s">
        <v>106</v>
      </c>
      <c r="P26" s="115"/>
      <c r="Q26" s="115"/>
      <c r="R26" s="115"/>
      <c r="S26" s="117">
        <f>S28</f>
        <v>330</v>
      </c>
      <c r="T26" s="91"/>
      <c r="U26" s="117">
        <f t="shared" ref="U26:V26" si="3">U28</f>
        <v>400</v>
      </c>
      <c r="V26" s="117">
        <f t="shared" si="3"/>
        <v>450</v>
      </c>
      <c r="W26" s="16"/>
      <c r="X26" s="16"/>
      <c r="Y26" s="2"/>
    </row>
    <row r="27" spans="1:25" ht="94.5" customHeight="1">
      <c r="A27" s="2"/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112"/>
      <c r="O27" s="114"/>
      <c r="P27" s="116"/>
      <c r="Q27" s="116"/>
      <c r="R27" s="116"/>
      <c r="S27" s="118"/>
      <c r="T27" s="91"/>
      <c r="U27" s="118"/>
      <c r="V27" s="118"/>
      <c r="W27" s="16"/>
      <c r="X27" s="16"/>
      <c r="Y27" s="2"/>
    </row>
    <row r="28" spans="1:25" ht="30" customHeight="1">
      <c r="A28" s="2"/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49" t="s">
        <v>15</v>
      </c>
      <c r="O28" s="89" t="s">
        <v>106</v>
      </c>
      <c r="P28" s="45">
        <v>200</v>
      </c>
      <c r="Q28" s="51" t="s">
        <v>25</v>
      </c>
      <c r="R28" s="47" t="s">
        <v>64</v>
      </c>
      <c r="S28" s="35">
        <f>S29</f>
        <v>330</v>
      </c>
      <c r="T28" s="92"/>
      <c r="U28" s="35">
        <f t="shared" ref="U28:V28" si="4">U29</f>
        <v>400</v>
      </c>
      <c r="V28" s="35">
        <f t="shared" si="4"/>
        <v>450</v>
      </c>
      <c r="W28" s="16"/>
      <c r="X28" s="16"/>
      <c r="Y28" s="2"/>
    </row>
    <row r="29" spans="1:25" ht="26.25" customHeight="1">
      <c r="A29" s="2"/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54" t="s">
        <v>16</v>
      </c>
      <c r="O29" s="89" t="s">
        <v>106</v>
      </c>
      <c r="P29" s="45">
        <v>240</v>
      </c>
      <c r="Q29" s="51" t="s">
        <v>25</v>
      </c>
      <c r="R29" s="47" t="s">
        <v>64</v>
      </c>
      <c r="S29" s="35">
        <v>330</v>
      </c>
      <c r="T29" s="92"/>
      <c r="U29" s="95">
        <v>400</v>
      </c>
      <c r="V29" s="96">
        <v>450</v>
      </c>
      <c r="W29" s="16"/>
      <c r="X29" s="16"/>
      <c r="Y29" s="2"/>
    </row>
    <row r="30" spans="1:25" ht="15" customHeight="1">
      <c r="A30" s="2"/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55" t="s">
        <v>26</v>
      </c>
      <c r="O30" s="56" t="s">
        <v>27</v>
      </c>
      <c r="P30" s="40"/>
      <c r="Q30" s="41"/>
      <c r="R30" s="40"/>
      <c r="S30" s="90">
        <f>S31+S34+S37+S40+S47+S50+S57+S60+S63+S66+S69+S72+S75+S81+S84+S87+S90+S93+S98+S106+S109+S112+S115+S132+S78+S101</f>
        <v>19514.300000000003</v>
      </c>
      <c r="T30" s="91"/>
      <c r="U30" s="98">
        <f t="shared" ref="U30:V30" si="5">U31+U34+U37+U40+U47+U50+U57+U60+U63+U66+U69+U72+U75+U81+U84+U87+U90+U93+U98+U106+U109+U112+U115+U132+U78+U101</f>
        <v>4670.1000000000013</v>
      </c>
      <c r="V30" s="98">
        <f t="shared" si="5"/>
        <v>4732.6000000000013</v>
      </c>
      <c r="W30" s="16"/>
      <c r="X30" s="16"/>
      <c r="Y30" s="2"/>
    </row>
    <row r="31" spans="1:25" ht="15" customHeight="1">
      <c r="A31" s="2"/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57" t="s">
        <v>28</v>
      </c>
      <c r="O31" s="56" t="s">
        <v>29</v>
      </c>
      <c r="P31" s="40"/>
      <c r="Q31" s="41"/>
      <c r="R31" s="40"/>
      <c r="S31" s="90">
        <f>S32</f>
        <v>57.5</v>
      </c>
      <c r="T31" s="91"/>
      <c r="U31" s="90">
        <f t="shared" ref="U31:V32" si="6">U32</f>
        <v>57.5</v>
      </c>
      <c r="V31" s="90">
        <f t="shared" si="6"/>
        <v>57.5</v>
      </c>
      <c r="W31" s="16"/>
      <c r="X31" s="16"/>
      <c r="Y31" s="2"/>
    </row>
    <row r="32" spans="1:25" ht="15" customHeight="1">
      <c r="A32" s="2"/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43" t="s">
        <v>30</v>
      </c>
      <c r="O32" s="58" t="s">
        <v>29</v>
      </c>
      <c r="P32" s="45">
        <v>500</v>
      </c>
      <c r="Q32" s="51" t="s">
        <v>32</v>
      </c>
      <c r="R32" s="47" t="s">
        <v>33</v>
      </c>
      <c r="S32" s="35">
        <f>S33</f>
        <v>57.5</v>
      </c>
      <c r="T32" s="92"/>
      <c r="U32" s="35">
        <f t="shared" si="6"/>
        <v>57.5</v>
      </c>
      <c r="V32" s="35">
        <f t="shared" si="6"/>
        <v>57.5</v>
      </c>
      <c r="W32" s="16"/>
      <c r="X32" s="16"/>
      <c r="Y32" s="2"/>
    </row>
    <row r="33" spans="1:25" ht="15" customHeight="1" thickBot="1">
      <c r="A33" s="2"/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59" t="s">
        <v>31</v>
      </c>
      <c r="O33" s="60" t="s">
        <v>29</v>
      </c>
      <c r="P33" s="45">
        <v>540</v>
      </c>
      <c r="Q33" s="51" t="s">
        <v>32</v>
      </c>
      <c r="R33" s="47" t="s">
        <v>33</v>
      </c>
      <c r="S33" s="35">
        <v>57.5</v>
      </c>
      <c r="T33" s="91"/>
      <c r="U33" s="35">
        <v>57.5</v>
      </c>
      <c r="V33" s="35">
        <v>57.5</v>
      </c>
      <c r="W33" s="16"/>
      <c r="X33" s="16"/>
      <c r="Y33" s="2"/>
    </row>
    <row r="34" spans="1:25" ht="15" customHeight="1" thickBot="1">
      <c r="A34" s="2"/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61" t="s">
        <v>35</v>
      </c>
      <c r="O34" s="56" t="s">
        <v>34</v>
      </c>
      <c r="P34" s="40"/>
      <c r="Q34" s="62"/>
      <c r="R34" s="63"/>
      <c r="S34" s="90">
        <f>S35</f>
        <v>9.3000000000000007</v>
      </c>
      <c r="T34" s="91"/>
      <c r="U34" s="90">
        <f t="shared" ref="U34:V35" si="7">U35</f>
        <v>9.3000000000000007</v>
      </c>
      <c r="V34" s="90">
        <f t="shared" si="7"/>
        <v>9.3000000000000007</v>
      </c>
      <c r="W34" s="16"/>
      <c r="X34" s="16"/>
      <c r="Y34" s="2"/>
    </row>
    <row r="35" spans="1:25" ht="15" customHeight="1">
      <c r="A35" s="2"/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43" t="s">
        <v>30</v>
      </c>
      <c r="O35" s="60" t="s">
        <v>34</v>
      </c>
      <c r="P35" s="45">
        <v>500</v>
      </c>
      <c r="Q35" s="51" t="s">
        <v>32</v>
      </c>
      <c r="R35" s="47" t="s">
        <v>33</v>
      </c>
      <c r="S35" s="35">
        <f>S36</f>
        <v>9.3000000000000007</v>
      </c>
      <c r="T35" s="92"/>
      <c r="U35" s="35">
        <f t="shared" si="7"/>
        <v>9.3000000000000007</v>
      </c>
      <c r="V35" s="35">
        <f t="shared" si="7"/>
        <v>9.3000000000000007</v>
      </c>
      <c r="W35" s="16"/>
      <c r="X35" s="16"/>
      <c r="Y35" s="2"/>
    </row>
    <row r="36" spans="1:25" ht="15" customHeight="1">
      <c r="A36" s="2"/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59" t="s">
        <v>31</v>
      </c>
      <c r="O36" s="60" t="s">
        <v>34</v>
      </c>
      <c r="P36" s="45">
        <v>540</v>
      </c>
      <c r="Q36" s="51" t="s">
        <v>32</v>
      </c>
      <c r="R36" s="47" t="s">
        <v>33</v>
      </c>
      <c r="S36" s="35">
        <v>9.3000000000000007</v>
      </c>
      <c r="T36" s="91"/>
      <c r="U36" s="35">
        <v>9.3000000000000007</v>
      </c>
      <c r="V36" s="35">
        <v>9.3000000000000007</v>
      </c>
      <c r="W36" s="16"/>
      <c r="X36" s="16"/>
      <c r="Y36" s="2"/>
    </row>
    <row r="37" spans="1:25" ht="27.75" customHeight="1">
      <c r="A37" s="2"/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64" t="s">
        <v>36</v>
      </c>
      <c r="O37" s="56" t="s">
        <v>37</v>
      </c>
      <c r="P37" s="40"/>
      <c r="Q37" s="62"/>
      <c r="R37" s="63"/>
      <c r="S37" s="90">
        <f>S38</f>
        <v>84.6</v>
      </c>
      <c r="T37" s="91"/>
      <c r="U37" s="90">
        <f t="shared" ref="U37:V38" si="8">U38</f>
        <v>1088.0999999999999</v>
      </c>
      <c r="V37" s="90">
        <f t="shared" si="8"/>
        <v>1088.0999999999999</v>
      </c>
      <c r="W37" s="16"/>
      <c r="X37" s="16"/>
      <c r="Y37" s="2"/>
    </row>
    <row r="38" spans="1:25" ht="54" customHeight="1">
      <c r="A38" s="2"/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43" t="s">
        <v>38</v>
      </c>
      <c r="O38" s="60" t="s">
        <v>37</v>
      </c>
      <c r="P38" s="45">
        <v>100</v>
      </c>
      <c r="Q38" s="51" t="s">
        <v>32</v>
      </c>
      <c r="R38" s="47" t="s">
        <v>40</v>
      </c>
      <c r="S38" s="35">
        <f>S39</f>
        <v>84.6</v>
      </c>
      <c r="T38" s="92"/>
      <c r="U38" s="35">
        <f t="shared" si="8"/>
        <v>1088.0999999999999</v>
      </c>
      <c r="V38" s="35">
        <f t="shared" si="8"/>
        <v>1088.0999999999999</v>
      </c>
      <c r="W38" s="16"/>
      <c r="X38" s="16"/>
      <c r="Y38" s="2"/>
    </row>
    <row r="39" spans="1:25" ht="39.75" customHeight="1" thickBot="1">
      <c r="A39" s="2"/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43" t="s">
        <v>39</v>
      </c>
      <c r="O39" s="60" t="s">
        <v>37</v>
      </c>
      <c r="P39" s="45">
        <v>120</v>
      </c>
      <c r="Q39" s="51" t="s">
        <v>32</v>
      </c>
      <c r="R39" s="47" t="s">
        <v>40</v>
      </c>
      <c r="S39" s="35">
        <v>84.6</v>
      </c>
      <c r="T39" s="91"/>
      <c r="U39" s="35">
        <v>1088.0999999999999</v>
      </c>
      <c r="V39" s="35">
        <v>1088.0999999999999</v>
      </c>
      <c r="W39" s="16"/>
      <c r="X39" s="16"/>
      <c r="Y39" s="2"/>
    </row>
    <row r="40" spans="1:25" ht="39" customHeight="1" thickBot="1">
      <c r="A40" s="2"/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61" t="s">
        <v>41</v>
      </c>
      <c r="O40" s="56" t="s">
        <v>42</v>
      </c>
      <c r="P40" s="40"/>
      <c r="Q40" s="62"/>
      <c r="R40" s="63"/>
      <c r="S40" s="90">
        <f>S41+S43+S45</f>
        <v>867.9</v>
      </c>
      <c r="T40" s="91"/>
      <c r="U40" s="90">
        <f t="shared" ref="U40:V40" si="9">U41+U43+U45</f>
        <v>1074.0999999999999</v>
      </c>
      <c r="V40" s="90">
        <f t="shared" si="9"/>
        <v>1074.0999999999999</v>
      </c>
      <c r="W40" s="16"/>
      <c r="X40" s="16"/>
      <c r="Y40" s="2"/>
    </row>
    <row r="41" spans="1:25" ht="51.75" customHeight="1">
      <c r="A41" s="2"/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43" t="s">
        <v>38</v>
      </c>
      <c r="O41" s="60" t="s">
        <v>42</v>
      </c>
      <c r="P41" s="45">
        <v>100</v>
      </c>
      <c r="Q41" s="51" t="s">
        <v>32</v>
      </c>
      <c r="R41" s="47" t="s">
        <v>25</v>
      </c>
      <c r="S41" s="35">
        <f>S42</f>
        <v>133.69999999999999</v>
      </c>
      <c r="T41" s="92"/>
      <c r="U41" s="35">
        <f t="shared" ref="U41:V41" si="10">U42</f>
        <v>864.3</v>
      </c>
      <c r="V41" s="35">
        <f t="shared" si="10"/>
        <v>864.3</v>
      </c>
      <c r="W41" s="16"/>
      <c r="X41" s="16"/>
      <c r="Y41" s="2"/>
    </row>
    <row r="42" spans="1:25" ht="27.75" customHeight="1">
      <c r="A42" s="2"/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65" t="s">
        <v>39</v>
      </c>
      <c r="O42" s="60" t="s">
        <v>42</v>
      </c>
      <c r="P42" s="45">
        <v>120</v>
      </c>
      <c r="Q42" s="51" t="s">
        <v>32</v>
      </c>
      <c r="R42" s="47" t="s">
        <v>25</v>
      </c>
      <c r="S42" s="35">
        <v>133.69999999999999</v>
      </c>
      <c r="T42" s="91"/>
      <c r="U42" s="35">
        <v>864.3</v>
      </c>
      <c r="V42" s="35">
        <v>864.3</v>
      </c>
      <c r="W42" s="16"/>
      <c r="X42" s="16"/>
      <c r="Y42" s="2"/>
    </row>
    <row r="43" spans="1:25" ht="27.75" customHeight="1">
      <c r="A43" s="2"/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49" t="s">
        <v>15</v>
      </c>
      <c r="O43" s="60" t="s">
        <v>42</v>
      </c>
      <c r="P43" s="45">
        <v>200</v>
      </c>
      <c r="Q43" s="51" t="s">
        <v>32</v>
      </c>
      <c r="R43" s="47" t="s">
        <v>25</v>
      </c>
      <c r="S43" s="35">
        <f>S44</f>
        <v>628.6</v>
      </c>
      <c r="T43" s="92"/>
      <c r="U43" s="35">
        <f t="shared" ref="U43:V43" si="11">U44</f>
        <v>104.2</v>
      </c>
      <c r="V43" s="35">
        <f t="shared" si="11"/>
        <v>104.2</v>
      </c>
      <c r="W43" s="16"/>
      <c r="X43" s="16"/>
      <c r="Y43" s="2"/>
    </row>
    <row r="44" spans="1:25" ht="27.75" customHeight="1">
      <c r="A44" s="2"/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54" t="s">
        <v>16</v>
      </c>
      <c r="O44" s="60" t="s">
        <v>42</v>
      </c>
      <c r="P44" s="45">
        <v>240</v>
      </c>
      <c r="Q44" s="51" t="s">
        <v>32</v>
      </c>
      <c r="R44" s="47" t="s">
        <v>25</v>
      </c>
      <c r="S44" s="35">
        <v>628.6</v>
      </c>
      <c r="T44" s="91"/>
      <c r="U44" s="35">
        <v>104.2</v>
      </c>
      <c r="V44" s="35">
        <v>104.2</v>
      </c>
      <c r="W44" s="16"/>
      <c r="X44" s="16"/>
      <c r="Y44" s="2"/>
    </row>
    <row r="45" spans="1:25" ht="17.25" customHeight="1">
      <c r="A45" s="2"/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43" t="s">
        <v>23</v>
      </c>
      <c r="O45" s="60" t="s">
        <v>42</v>
      </c>
      <c r="P45" s="45">
        <v>800</v>
      </c>
      <c r="Q45" s="51" t="s">
        <v>32</v>
      </c>
      <c r="R45" s="47" t="s">
        <v>25</v>
      </c>
      <c r="S45" s="35">
        <f>S46</f>
        <v>105.6</v>
      </c>
      <c r="T45" s="92"/>
      <c r="U45" s="95">
        <f>U46</f>
        <v>105.6</v>
      </c>
      <c r="V45" s="96">
        <f>V46</f>
        <v>105.6</v>
      </c>
      <c r="W45" s="16"/>
      <c r="X45" s="16"/>
      <c r="Y45" s="2"/>
    </row>
    <row r="46" spans="1:25" ht="27.75" customHeight="1">
      <c r="A46" s="2"/>
      <c r="B46" s="22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43" t="s">
        <v>43</v>
      </c>
      <c r="O46" s="60" t="s">
        <v>42</v>
      </c>
      <c r="P46" s="45">
        <v>850</v>
      </c>
      <c r="Q46" s="51" t="s">
        <v>32</v>
      </c>
      <c r="R46" s="47" t="s">
        <v>25</v>
      </c>
      <c r="S46" s="35">
        <v>105.6</v>
      </c>
      <c r="T46" s="91"/>
      <c r="U46" s="35">
        <v>105.6</v>
      </c>
      <c r="V46" s="35">
        <v>105.6</v>
      </c>
      <c r="W46" s="16"/>
      <c r="X46" s="16"/>
      <c r="Y46" s="2"/>
    </row>
    <row r="47" spans="1:25" ht="15" customHeight="1">
      <c r="A47" s="2"/>
      <c r="B47" s="22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66" t="s">
        <v>44</v>
      </c>
      <c r="O47" s="56" t="s">
        <v>45</v>
      </c>
      <c r="P47" s="40"/>
      <c r="Q47" s="62"/>
      <c r="R47" s="63"/>
      <c r="S47" s="90">
        <f>S48</f>
        <v>10</v>
      </c>
      <c r="T47" s="91"/>
      <c r="U47" s="90">
        <f t="shared" ref="U47:V48" si="12">U48</f>
        <v>0</v>
      </c>
      <c r="V47" s="90">
        <f t="shared" si="12"/>
        <v>0</v>
      </c>
      <c r="W47" s="16"/>
      <c r="X47" s="16"/>
      <c r="Y47" s="2"/>
    </row>
    <row r="48" spans="1:25" ht="15" customHeight="1">
      <c r="A48" s="2"/>
      <c r="B48" s="22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43" t="s">
        <v>23</v>
      </c>
      <c r="O48" s="60" t="s">
        <v>45</v>
      </c>
      <c r="P48" s="40">
        <v>800</v>
      </c>
      <c r="Q48" s="51" t="s">
        <v>32</v>
      </c>
      <c r="R48" s="47" t="s">
        <v>47</v>
      </c>
      <c r="S48" s="35">
        <f>S49</f>
        <v>10</v>
      </c>
      <c r="T48" s="92"/>
      <c r="U48" s="35">
        <f t="shared" si="12"/>
        <v>0</v>
      </c>
      <c r="V48" s="35">
        <f t="shared" si="12"/>
        <v>0</v>
      </c>
      <c r="W48" s="16"/>
      <c r="X48" s="16"/>
      <c r="Y48" s="2"/>
    </row>
    <row r="49" spans="1:25" ht="15" customHeight="1">
      <c r="A49" s="2"/>
      <c r="B49" s="22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43" t="s">
        <v>46</v>
      </c>
      <c r="O49" s="60" t="s">
        <v>45</v>
      </c>
      <c r="P49" s="40">
        <v>870</v>
      </c>
      <c r="Q49" s="51" t="s">
        <v>32</v>
      </c>
      <c r="R49" s="47" t="s">
        <v>47</v>
      </c>
      <c r="S49" s="35">
        <v>10</v>
      </c>
      <c r="T49" s="92"/>
      <c r="U49" s="95">
        <v>0</v>
      </c>
      <c r="V49" s="96">
        <v>0</v>
      </c>
      <c r="W49" s="16"/>
      <c r="X49" s="16"/>
      <c r="Y49" s="2"/>
    </row>
    <row r="50" spans="1:25" ht="51" customHeight="1">
      <c r="A50" s="2"/>
      <c r="B50" s="22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67" t="s">
        <v>48</v>
      </c>
      <c r="O50" s="56" t="s">
        <v>49</v>
      </c>
      <c r="P50" s="40"/>
      <c r="Q50" s="62"/>
      <c r="R50" s="63"/>
      <c r="S50" s="90">
        <f>S51+S53+S55</f>
        <v>123.6</v>
      </c>
      <c r="T50" s="91"/>
      <c r="U50" s="90">
        <f t="shared" ref="U50:V50" si="13">U51+U53+U55</f>
        <v>33.6</v>
      </c>
      <c r="V50" s="90">
        <f t="shared" si="13"/>
        <v>33.6</v>
      </c>
      <c r="W50" s="16"/>
      <c r="X50" s="16"/>
      <c r="Y50" s="2"/>
    </row>
    <row r="51" spans="1:25" ht="39" customHeight="1">
      <c r="A51" s="2"/>
      <c r="B51" s="22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49" t="s">
        <v>15</v>
      </c>
      <c r="O51" s="60" t="s">
        <v>49</v>
      </c>
      <c r="P51" s="45">
        <v>200</v>
      </c>
      <c r="Q51" s="51" t="s">
        <v>32</v>
      </c>
      <c r="R51" s="47" t="s">
        <v>50</v>
      </c>
      <c r="S51" s="35">
        <f>S52</f>
        <v>91</v>
      </c>
      <c r="T51" s="92"/>
      <c r="U51" s="95">
        <f>U52</f>
        <v>1</v>
      </c>
      <c r="V51" s="96">
        <f>V52</f>
        <v>1</v>
      </c>
      <c r="W51" s="16"/>
      <c r="X51" s="16"/>
      <c r="Y51" s="2"/>
    </row>
    <row r="52" spans="1:25" ht="28.5" customHeight="1">
      <c r="A52" s="2"/>
      <c r="B52" s="22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54" t="s">
        <v>16</v>
      </c>
      <c r="O52" s="60" t="s">
        <v>49</v>
      </c>
      <c r="P52" s="45">
        <v>240</v>
      </c>
      <c r="Q52" s="51" t="s">
        <v>32</v>
      </c>
      <c r="R52" s="47" t="s">
        <v>50</v>
      </c>
      <c r="S52" s="35">
        <v>91</v>
      </c>
      <c r="T52" s="92"/>
      <c r="U52" s="95">
        <v>1</v>
      </c>
      <c r="V52" s="96">
        <v>1</v>
      </c>
      <c r="W52" s="16"/>
      <c r="X52" s="16"/>
      <c r="Y52" s="2"/>
    </row>
    <row r="53" spans="1:25" ht="15" customHeight="1">
      <c r="A53" s="2"/>
      <c r="B53" s="22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43" t="s">
        <v>23</v>
      </c>
      <c r="O53" s="60" t="s">
        <v>49</v>
      </c>
      <c r="P53" s="45">
        <v>800</v>
      </c>
      <c r="Q53" s="51" t="s">
        <v>32</v>
      </c>
      <c r="R53" s="47" t="s">
        <v>50</v>
      </c>
      <c r="S53" s="35">
        <f>S54</f>
        <v>5</v>
      </c>
      <c r="T53" s="92"/>
      <c r="U53" s="95">
        <f>U54</f>
        <v>5</v>
      </c>
      <c r="V53" s="96">
        <f>V54</f>
        <v>5</v>
      </c>
      <c r="W53" s="16"/>
      <c r="X53" s="16"/>
      <c r="Y53" s="2"/>
    </row>
    <row r="54" spans="1:25" ht="32.25" customHeight="1">
      <c r="A54" s="2"/>
      <c r="B54" s="22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65" t="s">
        <v>43</v>
      </c>
      <c r="O54" s="60" t="s">
        <v>49</v>
      </c>
      <c r="P54" s="45">
        <v>850</v>
      </c>
      <c r="Q54" s="51" t="s">
        <v>32</v>
      </c>
      <c r="R54" s="47" t="s">
        <v>50</v>
      </c>
      <c r="S54" s="35">
        <v>5</v>
      </c>
      <c r="T54" s="92"/>
      <c r="U54" s="95">
        <v>5</v>
      </c>
      <c r="V54" s="96">
        <v>5</v>
      </c>
      <c r="W54" s="16"/>
      <c r="X54" s="16"/>
      <c r="Y54" s="2"/>
    </row>
    <row r="55" spans="1:25" ht="21.75" customHeight="1">
      <c r="A55" s="2"/>
      <c r="B55" s="22"/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43" t="s">
        <v>30</v>
      </c>
      <c r="O55" s="60" t="s">
        <v>93</v>
      </c>
      <c r="P55" s="45">
        <v>500</v>
      </c>
      <c r="Q55" s="51" t="s">
        <v>32</v>
      </c>
      <c r="R55" s="47" t="s">
        <v>50</v>
      </c>
      <c r="S55" s="35">
        <f>S56</f>
        <v>27.6</v>
      </c>
      <c r="T55" s="92"/>
      <c r="U55" s="95">
        <f>U56</f>
        <v>27.6</v>
      </c>
      <c r="V55" s="96">
        <f>V56</f>
        <v>27.6</v>
      </c>
      <c r="W55" s="16"/>
      <c r="X55" s="16"/>
      <c r="Y55" s="2"/>
    </row>
    <row r="56" spans="1:25" ht="23.25" customHeight="1">
      <c r="A56" s="2"/>
      <c r="B56" s="22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59" t="s">
        <v>31</v>
      </c>
      <c r="O56" s="60" t="s">
        <v>93</v>
      </c>
      <c r="P56" s="45">
        <v>540</v>
      </c>
      <c r="Q56" s="51" t="s">
        <v>32</v>
      </c>
      <c r="R56" s="47" t="s">
        <v>50</v>
      </c>
      <c r="S56" s="35">
        <v>27.6</v>
      </c>
      <c r="T56" s="92"/>
      <c r="U56" s="95">
        <v>27.6</v>
      </c>
      <c r="V56" s="96">
        <v>27.6</v>
      </c>
      <c r="W56" s="16"/>
      <c r="X56" s="16"/>
      <c r="Y56" s="2"/>
    </row>
    <row r="57" spans="1:25" ht="36" customHeight="1">
      <c r="A57" s="2"/>
      <c r="B57" s="22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68" t="s">
        <v>51</v>
      </c>
      <c r="O57" s="69" t="s">
        <v>52</v>
      </c>
      <c r="P57" s="40"/>
      <c r="Q57" s="62"/>
      <c r="R57" s="63"/>
      <c r="S57" s="90">
        <f>S58</f>
        <v>39</v>
      </c>
      <c r="T57" s="91"/>
      <c r="U57" s="93">
        <f>U58</f>
        <v>1</v>
      </c>
      <c r="V57" s="94">
        <f>V58</f>
        <v>1</v>
      </c>
      <c r="W57" s="16"/>
      <c r="X57" s="16"/>
      <c r="Y57" s="2"/>
    </row>
    <row r="58" spans="1:25" ht="48.75" customHeight="1">
      <c r="A58" s="2"/>
      <c r="B58" s="22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70" t="s">
        <v>15</v>
      </c>
      <c r="O58" s="71" t="s">
        <v>52</v>
      </c>
      <c r="P58" s="45">
        <v>200</v>
      </c>
      <c r="Q58" s="51" t="s">
        <v>25</v>
      </c>
      <c r="R58" s="47" t="s">
        <v>53</v>
      </c>
      <c r="S58" s="35">
        <f>S59</f>
        <v>39</v>
      </c>
      <c r="T58" s="92"/>
      <c r="U58" s="95">
        <f>U59</f>
        <v>1</v>
      </c>
      <c r="V58" s="96">
        <f>V59</f>
        <v>1</v>
      </c>
      <c r="W58" s="16"/>
      <c r="X58" s="16"/>
      <c r="Y58" s="2"/>
    </row>
    <row r="59" spans="1:25" ht="30" customHeight="1">
      <c r="A59" s="2"/>
      <c r="B59" s="22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72" t="s">
        <v>16</v>
      </c>
      <c r="O59" s="73" t="s">
        <v>52</v>
      </c>
      <c r="P59" s="45">
        <v>240</v>
      </c>
      <c r="Q59" s="51" t="s">
        <v>25</v>
      </c>
      <c r="R59" s="47" t="s">
        <v>53</v>
      </c>
      <c r="S59" s="35">
        <v>39</v>
      </c>
      <c r="T59" s="92"/>
      <c r="U59" s="95">
        <v>1</v>
      </c>
      <c r="V59" s="96">
        <v>1</v>
      </c>
      <c r="W59" s="16"/>
      <c r="X59" s="16"/>
      <c r="Y59" s="2"/>
    </row>
    <row r="60" spans="1:25" ht="17.25" customHeight="1">
      <c r="A60" s="2"/>
      <c r="B60" s="22"/>
      <c r="C60" s="22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57" t="s">
        <v>54</v>
      </c>
      <c r="O60" s="69" t="s">
        <v>55</v>
      </c>
      <c r="P60" s="40"/>
      <c r="Q60" s="62"/>
      <c r="R60" s="63"/>
      <c r="S60" s="90">
        <f>S61</f>
        <v>299</v>
      </c>
      <c r="T60" s="91"/>
      <c r="U60" s="93">
        <f>U61</f>
        <v>57</v>
      </c>
      <c r="V60" s="94">
        <f>V61</f>
        <v>57</v>
      </c>
      <c r="W60" s="16"/>
      <c r="X60" s="16"/>
      <c r="Y60" s="2"/>
    </row>
    <row r="61" spans="1:25" ht="51.75" customHeight="1">
      <c r="A61" s="2"/>
      <c r="B61" s="22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72" t="s">
        <v>15</v>
      </c>
      <c r="O61" s="71" t="s">
        <v>55</v>
      </c>
      <c r="P61" s="45">
        <v>200</v>
      </c>
      <c r="Q61" s="51" t="s">
        <v>19</v>
      </c>
      <c r="R61" s="47" t="s">
        <v>56</v>
      </c>
      <c r="S61" s="35">
        <f>S62</f>
        <v>299</v>
      </c>
      <c r="T61" s="92"/>
      <c r="U61" s="95">
        <f>U62</f>
        <v>57</v>
      </c>
      <c r="V61" s="96">
        <f>V62</f>
        <v>57</v>
      </c>
      <c r="W61" s="16"/>
      <c r="X61" s="16"/>
      <c r="Y61" s="2"/>
    </row>
    <row r="62" spans="1:25" ht="51.75" customHeight="1">
      <c r="A62" s="2"/>
      <c r="B62" s="22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72" t="s">
        <v>16</v>
      </c>
      <c r="O62" s="71" t="s">
        <v>55</v>
      </c>
      <c r="P62" s="45">
        <v>240</v>
      </c>
      <c r="Q62" s="51" t="s">
        <v>19</v>
      </c>
      <c r="R62" s="47" t="s">
        <v>56</v>
      </c>
      <c r="S62" s="35">
        <v>299</v>
      </c>
      <c r="T62" s="92"/>
      <c r="U62" s="95">
        <v>57</v>
      </c>
      <c r="V62" s="96">
        <v>57</v>
      </c>
      <c r="W62" s="16"/>
      <c r="X62" s="16"/>
      <c r="Y62" s="2"/>
    </row>
    <row r="63" spans="1:25" ht="30.75" customHeight="1">
      <c r="A63" s="2"/>
      <c r="B63" s="22"/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67" t="s">
        <v>57</v>
      </c>
      <c r="O63" s="69" t="s">
        <v>58</v>
      </c>
      <c r="P63" s="40"/>
      <c r="Q63" s="62"/>
      <c r="R63" s="63"/>
      <c r="S63" s="90">
        <f>S64</f>
        <v>0.1</v>
      </c>
      <c r="T63" s="91"/>
      <c r="U63" s="90">
        <f t="shared" ref="U63:V63" si="14">U64</f>
        <v>0.1</v>
      </c>
      <c r="V63" s="90">
        <f t="shared" si="14"/>
        <v>0.1</v>
      </c>
      <c r="W63" s="16"/>
      <c r="X63" s="16"/>
      <c r="Y63" s="2"/>
    </row>
    <row r="64" spans="1:25" ht="27" customHeight="1">
      <c r="A64" s="2"/>
      <c r="B64" s="22"/>
      <c r="C64" s="22"/>
      <c r="D64" s="22"/>
      <c r="E64" s="22"/>
      <c r="F64" s="22"/>
      <c r="G64" s="22"/>
      <c r="H64" s="22"/>
      <c r="I64" s="22"/>
      <c r="J64" s="22"/>
      <c r="K64" s="22"/>
      <c r="L64" s="22"/>
      <c r="M64" s="22"/>
      <c r="N64" s="70" t="s">
        <v>15</v>
      </c>
      <c r="O64" s="71" t="s">
        <v>58</v>
      </c>
      <c r="P64" s="45">
        <v>200</v>
      </c>
      <c r="Q64" s="51" t="s">
        <v>25</v>
      </c>
      <c r="R64" s="47" t="s">
        <v>59</v>
      </c>
      <c r="S64" s="35">
        <f>S65</f>
        <v>0.1</v>
      </c>
      <c r="T64" s="92"/>
      <c r="U64" s="95">
        <f>U65</f>
        <v>0.1</v>
      </c>
      <c r="V64" s="96">
        <f>V65</f>
        <v>0.1</v>
      </c>
      <c r="W64" s="16"/>
      <c r="X64" s="16"/>
      <c r="Y64" s="2"/>
    </row>
    <row r="65" spans="1:25" ht="30" customHeight="1">
      <c r="A65" s="2"/>
      <c r="B65" s="22"/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72" t="s">
        <v>16</v>
      </c>
      <c r="O65" s="71" t="s">
        <v>58</v>
      </c>
      <c r="P65" s="45">
        <v>240</v>
      </c>
      <c r="Q65" s="51" t="s">
        <v>25</v>
      </c>
      <c r="R65" s="47" t="s">
        <v>59</v>
      </c>
      <c r="S65" s="35">
        <v>0.1</v>
      </c>
      <c r="T65" s="92"/>
      <c r="U65" s="95">
        <v>0.1</v>
      </c>
      <c r="V65" s="96">
        <v>0.1</v>
      </c>
      <c r="W65" s="16"/>
      <c r="X65" s="16"/>
      <c r="Y65" s="2"/>
    </row>
    <row r="66" spans="1:25" ht="15.75" customHeight="1">
      <c r="A66" s="2"/>
      <c r="B66" s="22"/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74" t="s">
        <v>60</v>
      </c>
      <c r="O66" s="69" t="s">
        <v>61</v>
      </c>
      <c r="P66" s="40"/>
      <c r="Q66" s="62"/>
      <c r="R66" s="63"/>
      <c r="S66" s="90">
        <f>S67</f>
        <v>0.1</v>
      </c>
      <c r="T66" s="91"/>
      <c r="U66" s="90">
        <f t="shared" ref="U66:V66" si="15">U67</f>
        <v>0.1</v>
      </c>
      <c r="V66" s="90">
        <f t="shared" si="15"/>
        <v>0.1</v>
      </c>
      <c r="W66" s="16"/>
      <c r="X66" s="16"/>
      <c r="Y66" s="2"/>
    </row>
    <row r="67" spans="1:25" ht="27.75" customHeight="1">
      <c r="A67" s="2"/>
      <c r="B67" s="22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70" t="s">
        <v>15</v>
      </c>
      <c r="O67" s="71" t="s">
        <v>61</v>
      </c>
      <c r="P67" s="45">
        <v>200</v>
      </c>
      <c r="Q67" s="51" t="s">
        <v>25</v>
      </c>
      <c r="R67" s="47" t="s">
        <v>17</v>
      </c>
      <c r="S67" s="35">
        <f>S68</f>
        <v>0.1</v>
      </c>
      <c r="T67" s="92"/>
      <c r="U67" s="95">
        <f>U68</f>
        <v>0.1</v>
      </c>
      <c r="V67" s="96">
        <f>V68</f>
        <v>0.1</v>
      </c>
      <c r="W67" s="16"/>
      <c r="X67" s="16"/>
      <c r="Y67" s="2"/>
    </row>
    <row r="68" spans="1:25" ht="29.25" customHeight="1">
      <c r="A68" s="2"/>
      <c r="B68" s="22"/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72" t="s">
        <v>16</v>
      </c>
      <c r="O68" s="71" t="s">
        <v>61</v>
      </c>
      <c r="P68" s="45">
        <v>240</v>
      </c>
      <c r="Q68" s="51" t="s">
        <v>25</v>
      </c>
      <c r="R68" s="47" t="s">
        <v>17</v>
      </c>
      <c r="S68" s="35">
        <v>0.1</v>
      </c>
      <c r="T68" s="92"/>
      <c r="U68" s="95">
        <v>0.1</v>
      </c>
      <c r="V68" s="96">
        <v>0.1</v>
      </c>
      <c r="W68" s="16"/>
      <c r="X68" s="16"/>
      <c r="Y68" s="2"/>
    </row>
    <row r="69" spans="1:25" ht="107.25" customHeight="1">
      <c r="A69" s="2"/>
      <c r="B69" s="22"/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64" t="s">
        <v>62</v>
      </c>
      <c r="O69" s="69" t="s">
        <v>63</v>
      </c>
      <c r="P69" s="40"/>
      <c r="Q69" s="62"/>
      <c r="R69" s="63"/>
      <c r="S69" s="90">
        <f>S70</f>
        <v>1718.7</v>
      </c>
      <c r="T69" s="91"/>
      <c r="U69" s="90">
        <f t="shared" ref="U69:V69" si="16">U70</f>
        <v>695.7</v>
      </c>
      <c r="V69" s="90">
        <f t="shared" si="16"/>
        <v>654.20000000000005</v>
      </c>
      <c r="W69" s="16"/>
      <c r="X69" s="16"/>
      <c r="Y69" s="2"/>
    </row>
    <row r="70" spans="1:25" ht="28.5" customHeight="1">
      <c r="A70" s="2"/>
      <c r="B70" s="22"/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70" t="s">
        <v>15</v>
      </c>
      <c r="O70" s="71" t="s">
        <v>63</v>
      </c>
      <c r="P70" s="45">
        <v>200</v>
      </c>
      <c r="Q70" s="51" t="s">
        <v>25</v>
      </c>
      <c r="R70" s="47" t="s">
        <v>64</v>
      </c>
      <c r="S70" s="35">
        <f>S71</f>
        <v>1718.7</v>
      </c>
      <c r="T70" s="92"/>
      <c r="U70" s="35">
        <f t="shared" ref="U70:V70" si="17">U71</f>
        <v>695.7</v>
      </c>
      <c r="V70" s="35">
        <f t="shared" si="17"/>
        <v>654.20000000000005</v>
      </c>
      <c r="W70" s="16"/>
      <c r="X70" s="16"/>
      <c r="Y70" s="2"/>
    </row>
    <row r="71" spans="1:25" ht="26.25" customHeight="1">
      <c r="A71" s="2"/>
      <c r="B71" s="22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72" t="s">
        <v>16</v>
      </c>
      <c r="O71" s="71" t="s">
        <v>63</v>
      </c>
      <c r="P71" s="45">
        <v>240</v>
      </c>
      <c r="Q71" s="51" t="s">
        <v>25</v>
      </c>
      <c r="R71" s="47" t="s">
        <v>64</v>
      </c>
      <c r="S71" s="35">
        <v>1718.7</v>
      </c>
      <c r="T71" s="92"/>
      <c r="U71" s="95">
        <v>695.7</v>
      </c>
      <c r="V71" s="96">
        <v>654.20000000000005</v>
      </c>
      <c r="W71" s="16"/>
      <c r="X71" s="16"/>
      <c r="Y71" s="2"/>
    </row>
    <row r="72" spans="1:25" ht="18" customHeight="1">
      <c r="A72" s="2"/>
      <c r="B72" s="22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74" t="s">
        <v>65</v>
      </c>
      <c r="O72" s="69" t="s">
        <v>66</v>
      </c>
      <c r="P72" s="40"/>
      <c r="Q72" s="62"/>
      <c r="R72" s="63"/>
      <c r="S72" s="90">
        <f>S73</f>
        <v>0.1</v>
      </c>
      <c r="T72" s="91"/>
      <c r="U72" s="90">
        <f t="shared" ref="U72:V72" si="18">U73</f>
        <v>0.1</v>
      </c>
      <c r="V72" s="90">
        <f t="shared" si="18"/>
        <v>0.1</v>
      </c>
      <c r="W72" s="16"/>
      <c r="X72" s="16"/>
      <c r="Y72" s="2"/>
    </row>
    <row r="73" spans="1:25" ht="15" customHeight="1">
      <c r="A73" s="2"/>
      <c r="B73" s="22"/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52" t="s">
        <v>23</v>
      </c>
      <c r="O73" s="71" t="s">
        <v>66</v>
      </c>
      <c r="P73" s="45">
        <v>800</v>
      </c>
      <c r="Q73" s="51" t="s">
        <v>25</v>
      </c>
      <c r="R73" s="47" t="s">
        <v>67</v>
      </c>
      <c r="S73" s="35">
        <f>S74</f>
        <v>0.1</v>
      </c>
      <c r="T73" s="92"/>
      <c r="U73" s="35">
        <f t="shared" ref="U73:V73" si="19">U74</f>
        <v>0.1</v>
      </c>
      <c r="V73" s="35">
        <f t="shared" si="19"/>
        <v>0.1</v>
      </c>
      <c r="W73" s="16"/>
      <c r="X73" s="16"/>
      <c r="Y73" s="2"/>
    </row>
    <row r="74" spans="1:25" ht="62.25" customHeight="1">
      <c r="A74" s="2"/>
      <c r="B74" s="22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53" t="s">
        <v>24</v>
      </c>
      <c r="O74" s="71" t="s">
        <v>66</v>
      </c>
      <c r="P74" s="45">
        <v>810</v>
      </c>
      <c r="Q74" s="51" t="s">
        <v>25</v>
      </c>
      <c r="R74" s="47" t="s">
        <v>67</v>
      </c>
      <c r="S74" s="35">
        <v>0.1</v>
      </c>
      <c r="T74" s="92"/>
      <c r="U74" s="95">
        <v>0.1</v>
      </c>
      <c r="V74" s="96">
        <v>0.1</v>
      </c>
      <c r="W74" s="16"/>
      <c r="X74" s="16"/>
      <c r="Y74" s="2"/>
    </row>
    <row r="75" spans="1:25" ht="15" customHeight="1">
      <c r="A75" s="2"/>
      <c r="B75" s="22"/>
      <c r="C75" s="22"/>
      <c r="D75" s="22"/>
      <c r="E75" s="22"/>
      <c r="F75" s="22"/>
      <c r="G75" s="22"/>
      <c r="H75" s="22"/>
      <c r="I75" s="22"/>
      <c r="J75" s="22"/>
      <c r="K75" s="22"/>
      <c r="L75" s="22"/>
      <c r="M75" s="22"/>
      <c r="N75" s="74" t="s">
        <v>68</v>
      </c>
      <c r="O75" s="69" t="s">
        <v>69</v>
      </c>
      <c r="P75" s="40"/>
      <c r="Q75" s="62"/>
      <c r="R75" s="63"/>
      <c r="S75" s="90">
        <f>S76</f>
        <v>311</v>
      </c>
      <c r="T75" s="91"/>
      <c r="U75" s="90">
        <f t="shared" ref="U75:V75" si="20">U76</f>
        <v>180</v>
      </c>
      <c r="V75" s="90">
        <f t="shared" si="20"/>
        <v>180</v>
      </c>
      <c r="W75" s="16"/>
      <c r="X75" s="16"/>
      <c r="Y75" s="2"/>
    </row>
    <row r="76" spans="1:25" ht="28.5" customHeight="1">
      <c r="A76" s="2"/>
      <c r="B76" s="22"/>
      <c r="C76" s="22"/>
      <c r="D76" s="22"/>
      <c r="E76" s="22"/>
      <c r="F76" s="22"/>
      <c r="G76" s="22"/>
      <c r="H76" s="22"/>
      <c r="I76" s="22"/>
      <c r="J76" s="22"/>
      <c r="K76" s="22"/>
      <c r="L76" s="22"/>
      <c r="M76" s="22"/>
      <c r="N76" s="70" t="s">
        <v>15</v>
      </c>
      <c r="O76" s="71" t="s">
        <v>69</v>
      </c>
      <c r="P76" s="45">
        <v>200</v>
      </c>
      <c r="Q76" s="51" t="s">
        <v>17</v>
      </c>
      <c r="R76" s="47" t="s">
        <v>32</v>
      </c>
      <c r="S76" s="35">
        <f>S77</f>
        <v>311</v>
      </c>
      <c r="T76" s="92"/>
      <c r="U76" s="35">
        <f t="shared" ref="U76:V76" si="21">U77</f>
        <v>180</v>
      </c>
      <c r="V76" s="35">
        <f t="shared" si="21"/>
        <v>180</v>
      </c>
      <c r="W76" s="16"/>
      <c r="X76" s="16"/>
      <c r="Y76" s="2"/>
    </row>
    <row r="77" spans="1:25" ht="48" customHeight="1">
      <c r="A77" s="2"/>
      <c r="B77" s="22"/>
      <c r="C77" s="22"/>
      <c r="D77" s="22"/>
      <c r="E77" s="22"/>
      <c r="F77" s="22"/>
      <c r="G77" s="22"/>
      <c r="H77" s="22"/>
      <c r="I77" s="22"/>
      <c r="J77" s="22"/>
      <c r="K77" s="22"/>
      <c r="L77" s="22"/>
      <c r="M77" s="22"/>
      <c r="N77" s="72" t="s">
        <v>16</v>
      </c>
      <c r="O77" s="71" t="s">
        <v>69</v>
      </c>
      <c r="P77" s="45">
        <v>240</v>
      </c>
      <c r="Q77" s="51" t="s">
        <v>17</v>
      </c>
      <c r="R77" s="47" t="s">
        <v>32</v>
      </c>
      <c r="S77" s="35">
        <v>311</v>
      </c>
      <c r="T77" s="92"/>
      <c r="U77" s="95">
        <v>180</v>
      </c>
      <c r="V77" s="96">
        <v>180</v>
      </c>
      <c r="W77" s="16"/>
      <c r="X77" s="16"/>
      <c r="Y77" s="2"/>
    </row>
    <row r="78" spans="1:25" ht="35.25" customHeight="1">
      <c r="A78" s="2"/>
      <c r="B78" s="22"/>
      <c r="C78" s="22"/>
      <c r="D78" s="22"/>
      <c r="E78" s="22"/>
      <c r="F78" s="22"/>
      <c r="G78" s="22"/>
      <c r="H78" s="22"/>
      <c r="I78" s="22"/>
      <c r="J78" s="22"/>
      <c r="K78" s="22"/>
      <c r="L78" s="22"/>
      <c r="M78" s="22"/>
      <c r="N78" s="67" t="s">
        <v>100</v>
      </c>
      <c r="O78" s="69" t="s">
        <v>101</v>
      </c>
      <c r="P78" s="40"/>
      <c r="Q78" s="62"/>
      <c r="R78" s="63"/>
      <c r="S78" s="35">
        <f>S79</f>
        <v>42</v>
      </c>
      <c r="T78" s="92"/>
      <c r="U78" s="35">
        <f t="shared" ref="U78:V79" si="22">U79</f>
        <v>50</v>
      </c>
      <c r="V78" s="35">
        <f t="shared" si="22"/>
        <v>50</v>
      </c>
      <c r="W78" s="16"/>
      <c r="X78" s="16"/>
      <c r="Y78" s="2"/>
    </row>
    <row r="79" spans="1:25" ht="25.5" customHeight="1">
      <c r="A79" s="2"/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70" t="s">
        <v>15</v>
      </c>
      <c r="O79" s="71" t="s">
        <v>101</v>
      </c>
      <c r="P79" s="45">
        <v>200</v>
      </c>
      <c r="Q79" s="51" t="s">
        <v>17</v>
      </c>
      <c r="R79" s="47" t="s">
        <v>40</v>
      </c>
      <c r="S79" s="35">
        <f>S80</f>
        <v>42</v>
      </c>
      <c r="T79" s="92"/>
      <c r="U79" s="35">
        <f t="shared" si="22"/>
        <v>50</v>
      </c>
      <c r="V79" s="35">
        <f t="shared" si="22"/>
        <v>50</v>
      </c>
      <c r="W79" s="16"/>
      <c r="X79" s="16"/>
      <c r="Y79" s="2"/>
    </row>
    <row r="80" spans="1:25" ht="25.5" customHeight="1">
      <c r="A80" s="2"/>
      <c r="B80" s="22"/>
      <c r="C80" s="22"/>
      <c r="D80" s="22"/>
      <c r="E80" s="22"/>
      <c r="F80" s="22"/>
      <c r="G80" s="22"/>
      <c r="H80" s="22"/>
      <c r="I80" s="22"/>
      <c r="J80" s="22"/>
      <c r="K80" s="22"/>
      <c r="L80" s="22"/>
      <c r="M80" s="22"/>
      <c r="N80" s="72" t="s">
        <v>16</v>
      </c>
      <c r="O80" s="71" t="s">
        <v>101</v>
      </c>
      <c r="P80" s="45">
        <v>240</v>
      </c>
      <c r="Q80" s="51" t="s">
        <v>17</v>
      </c>
      <c r="R80" s="47" t="s">
        <v>40</v>
      </c>
      <c r="S80" s="35">
        <v>42</v>
      </c>
      <c r="T80" s="92"/>
      <c r="U80" s="95">
        <v>50</v>
      </c>
      <c r="V80" s="96">
        <v>50</v>
      </c>
      <c r="W80" s="16"/>
      <c r="X80" s="16"/>
      <c r="Y80" s="2"/>
    </row>
    <row r="81" spans="1:25" ht="27.75" customHeight="1">
      <c r="A81" s="2"/>
      <c r="B81" s="22"/>
      <c r="C81" s="22"/>
      <c r="D81" s="22"/>
      <c r="E81" s="22"/>
      <c r="F81" s="22"/>
      <c r="G81" s="22"/>
      <c r="H81" s="22"/>
      <c r="I81" s="22"/>
      <c r="J81" s="22"/>
      <c r="K81" s="22"/>
      <c r="L81" s="22"/>
      <c r="M81" s="22"/>
      <c r="N81" s="67" t="s">
        <v>70</v>
      </c>
      <c r="O81" s="75" t="s">
        <v>71</v>
      </c>
      <c r="P81" s="40"/>
      <c r="Q81" s="62"/>
      <c r="R81" s="63"/>
      <c r="S81" s="90">
        <f>S82</f>
        <v>1</v>
      </c>
      <c r="T81" s="91"/>
      <c r="U81" s="90">
        <f t="shared" ref="U81:V81" si="23">U82</f>
        <v>1</v>
      </c>
      <c r="V81" s="90">
        <f t="shared" si="23"/>
        <v>1</v>
      </c>
      <c r="W81" s="16"/>
      <c r="X81" s="16"/>
      <c r="Y81" s="2"/>
    </row>
    <row r="82" spans="1:25" ht="28.5" customHeight="1">
      <c r="A82" s="2"/>
      <c r="B82" s="22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70" t="s">
        <v>15</v>
      </c>
      <c r="O82" s="71" t="s">
        <v>71</v>
      </c>
      <c r="P82" s="45">
        <v>200</v>
      </c>
      <c r="Q82" s="51" t="s">
        <v>17</v>
      </c>
      <c r="R82" s="47" t="s">
        <v>19</v>
      </c>
      <c r="S82" s="35">
        <f>S83</f>
        <v>1</v>
      </c>
      <c r="T82" s="92"/>
      <c r="U82" s="35">
        <f t="shared" ref="U82:V82" si="24">U83</f>
        <v>1</v>
      </c>
      <c r="V82" s="35">
        <f t="shared" si="24"/>
        <v>1</v>
      </c>
      <c r="W82" s="16"/>
      <c r="X82" s="16"/>
      <c r="Y82" s="2"/>
    </row>
    <row r="83" spans="1:25" ht="43.5" customHeight="1">
      <c r="A83" s="2"/>
      <c r="B83" s="22"/>
      <c r="C83" s="22"/>
      <c r="D83" s="22"/>
      <c r="E83" s="22"/>
      <c r="F83" s="22"/>
      <c r="G83" s="22"/>
      <c r="H83" s="22"/>
      <c r="I83" s="22"/>
      <c r="J83" s="22"/>
      <c r="K83" s="22"/>
      <c r="L83" s="22"/>
      <c r="M83" s="22"/>
      <c r="N83" s="76" t="s">
        <v>16</v>
      </c>
      <c r="O83" s="71" t="s">
        <v>71</v>
      </c>
      <c r="P83" s="45">
        <v>240</v>
      </c>
      <c r="Q83" s="51" t="s">
        <v>17</v>
      </c>
      <c r="R83" s="47" t="s">
        <v>19</v>
      </c>
      <c r="S83" s="35">
        <v>1</v>
      </c>
      <c r="T83" s="92"/>
      <c r="U83" s="95">
        <v>1</v>
      </c>
      <c r="V83" s="96">
        <v>1</v>
      </c>
      <c r="W83" s="16"/>
      <c r="X83" s="16"/>
      <c r="Y83" s="2"/>
    </row>
    <row r="84" spans="1:25" ht="54.75" customHeight="1">
      <c r="A84" s="2"/>
      <c r="B84" s="22"/>
      <c r="C84" s="22"/>
      <c r="D84" s="22"/>
      <c r="E84" s="22"/>
      <c r="F84" s="22"/>
      <c r="G84" s="22"/>
      <c r="H84" s="22"/>
      <c r="I84" s="22"/>
      <c r="J84" s="22"/>
      <c r="K84" s="22"/>
      <c r="L84" s="22"/>
      <c r="M84" s="22"/>
      <c r="N84" s="67" t="s">
        <v>72</v>
      </c>
      <c r="O84" s="69" t="s">
        <v>73</v>
      </c>
      <c r="P84" s="40"/>
      <c r="Q84" s="62"/>
      <c r="R84" s="63"/>
      <c r="S84" s="90">
        <f>S85</f>
        <v>150</v>
      </c>
      <c r="T84" s="91"/>
      <c r="U84" s="90">
        <f t="shared" ref="U84:V85" si="25">U85</f>
        <v>102</v>
      </c>
      <c r="V84" s="90">
        <f t="shared" si="25"/>
        <v>102</v>
      </c>
      <c r="W84" s="16"/>
      <c r="X84" s="16"/>
      <c r="Y84" s="2"/>
    </row>
    <row r="85" spans="1:25" ht="27" customHeight="1">
      <c r="A85" s="2"/>
      <c r="B85" s="22"/>
      <c r="C85" s="22"/>
      <c r="D85" s="22"/>
      <c r="E85" s="22"/>
      <c r="F85" s="22"/>
      <c r="G85" s="22"/>
      <c r="H85" s="22"/>
      <c r="I85" s="22"/>
      <c r="J85" s="22"/>
      <c r="K85" s="22"/>
      <c r="L85" s="22"/>
      <c r="M85" s="22"/>
      <c r="N85" s="70" t="s">
        <v>15</v>
      </c>
      <c r="O85" s="71" t="s">
        <v>73</v>
      </c>
      <c r="P85" s="45">
        <v>200</v>
      </c>
      <c r="Q85" s="51" t="s">
        <v>17</v>
      </c>
      <c r="R85" s="47" t="s">
        <v>19</v>
      </c>
      <c r="S85" s="35">
        <f>S86</f>
        <v>150</v>
      </c>
      <c r="T85" s="92"/>
      <c r="U85" s="35">
        <f t="shared" si="25"/>
        <v>102</v>
      </c>
      <c r="V85" s="35">
        <f t="shared" si="25"/>
        <v>102</v>
      </c>
      <c r="W85" s="16"/>
      <c r="X85" s="16"/>
      <c r="Y85" s="2"/>
    </row>
    <row r="86" spans="1:25" ht="29.25" customHeight="1">
      <c r="A86" s="2"/>
      <c r="B86" s="22"/>
      <c r="C86" s="22"/>
      <c r="D86" s="22"/>
      <c r="E86" s="22"/>
      <c r="F86" s="22"/>
      <c r="G86" s="22"/>
      <c r="H86" s="22"/>
      <c r="I86" s="22"/>
      <c r="J86" s="22"/>
      <c r="K86" s="22"/>
      <c r="L86" s="22"/>
      <c r="M86" s="22"/>
      <c r="N86" s="76" t="s">
        <v>16</v>
      </c>
      <c r="O86" s="71" t="s">
        <v>73</v>
      </c>
      <c r="P86" s="45">
        <v>240</v>
      </c>
      <c r="Q86" s="51" t="s">
        <v>17</v>
      </c>
      <c r="R86" s="47" t="s">
        <v>19</v>
      </c>
      <c r="S86" s="35">
        <v>150</v>
      </c>
      <c r="T86" s="92"/>
      <c r="U86" s="95">
        <v>102</v>
      </c>
      <c r="V86" s="96">
        <v>102</v>
      </c>
      <c r="W86" s="16"/>
      <c r="X86" s="16"/>
      <c r="Y86" s="2"/>
    </row>
    <row r="87" spans="1:25" ht="26.25" customHeight="1">
      <c r="A87" s="2"/>
      <c r="B87" s="22"/>
      <c r="C87" s="22"/>
      <c r="D87" s="22"/>
      <c r="E87" s="22"/>
      <c r="F87" s="22"/>
      <c r="G87" s="22"/>
      <c r="H87" s="22"/>
      <c r="I87" s="22"/>
      <c r="J87" s="22"/>
      <c r="K87" s="22"/>
      <c r="L87" s="22"/>
      <c r="M87" s="22"/>
      <c r="N87" s="67" t="s">
        <v>74</v>
      </c>
      <c r="O87" s="69" t="s">
        <v>75</v>
      </c>
      <c r="P87" s="40"/>
      <c r="Q87" s="62"/>
      <c r="R87" s="63"/>
      <c r="S87" s="90">
        <f>S88</f>
        <v>50</v>
      </c>
      <c r="T87" s="91"/>
      <c r="U87" s="90">
        <f>U88</f>
        <v>10</v>
      </c>
      <c r="V87" s="90">
        <f>V88</f>
        <v>10</v>
      </c>
      <c r="W87" s="16"/>
      <c r="X87" s="16"/>
      <c r="Y87" s="2"/>
    </row>
    <row r="88" spans="1:25" ht="44.25" customHeight="1">
      <c r="A88" s="2"/>
      <c r="B88" s="22"/>
      <c r="C88" s="22"/>
      <c r="D88" s="22"/>
      <c r="E88" s="22"/>
      <c r="F88" s="22"/>
      <c r="G88" s="22"/>
      <c r="H88" s="22"/>
      <c r="I88" s="22"/>
      <c r="J88" s="22"/>
      <c r="K88" s="22"/>
      <c r="L88" s="22"/>
      <c r="M88" s="22"/>
      <c r="N88" s="70" t="s">
        <v>15</v>
      </c>
      <c r="O88" s="71" t="s">
        <v>75</v>
      </c>
      <c r="P88" s="45">
        <v>200</v>
      </c>
      <c r="Q88" s="51" t="s">
        <v>17</v>
      </c>
      <c r="R88" s="47" t="s">
        <v>19</v>
      </c>
      <c r="S88" s="35">
        <f>S89</f>
        <v>50</v>
      </c>
      <c r="T88" s="92"/>
      <c r="U88" s="35">
        <f t="shared" ref="U88:V88" si="26">U89</f>
        <v>10</v>
      </c>
      <c r="V88" s="35">
        <f t="shared" si="26"/>
        <v>10</v>
      </c>
      <c r="W88" s="16"/>
      <c r="X88" s="16"/>
      <c r="Y88" s="2"/>
    </row>
    <row r="89" spans="1:25" ht="35.25" customHeight="1">
      <c r="A89" s="2"/>
      <c r="B89" s="22"/>
      <c r="C89" s="22"/>
      <c r="D89" s="22"/>
      <c r="E89" s="22"/>
      <c r="F89" s="22"/>
      <c r="G89" s="22"/>
      <c r="H89" s="22"/>
      <c r="I89" s="22"/>
      <c r="J89" s="22"/>
      <c r="K89" s="22"/>
      <c r="L89" s="22"/>
      <c r="M89" s="22"/>
      <c r="N89" s="76" t="s">
        <v>16</v>
      </c>
      <c r="O89" s="71" t="s">
        <v>75</v>
      </c>
      <c r="P89" s="45">
        <v>240</v>
      </c>
      <c r="Q89" s="51" t="s">
        <v>17</v>
      </c>
      <c r="R89" s="47" t="s">
        <v>19</v>
      </c>
      <c r="S89" s="35">
        <v>50</v>
      </c>
      <c r="T89" s="92"/>
      <c r="U89" s="95">
        <v>10</v>
      </c>
      <c r="V89" s="96">
        <v>10</v>
      </c>
      <c r="W89" s="16"/>
      <c r="X89" s="16"/>
      <c r="Y89" s="2"/>
    </row>
    <row r="90" spans="1:25" ht="35.25" customHeight="1">
      <c r="A90" s="2"/>
      <c r="B90" s="22"/>
      <c r="C90" s="22"/>
      <c r="D90" s="22"/>
      <c r="E90" s="22"/>
      <c r="F90" s="22"/>
      <c r="G90" s="22"/>
      <c r="H90" s="22"/>
      <c r="I90" s="22"/>
      <c r="J90" s="22"/>
      <c r="K90" s="22"/>
      <c r="L90" s="22"/>
      <c r="M90" s="22"/>
      <c r="N90" s="67" t="s">
        <v>76</v>
      </c>
      <c r="O90" s="69" t="s">
        <v>77</v>
      </c>
      <c r="P90" s="40"/>
      <c r="Q90" s="62"/>
      <c r="R90" s="63"/>
      <c r="S90" s="90">
        <f>S91</f>
        <v>342.9</v>
      </c>
      <c r="T90" s="91"/>
      <c r="U90" s="90">
        <v>13</v>
      </c>
      <c r="V90" s="90">
        <v>13</v>
      </c>
      <c r="W90" s="16"/>
      <c r="X90" s="16"/>
      <c r="Y90" s="2"/>
    </row>
    <row r="91" spans="1:25" ht="30.75" customHeight="1">
      <c r="A91" s="2"/>
      <c r="B91" s="22"/>
      <c r="C91" s="22"/>
      <c r="D91" s="22"/>
      <c r="E91" s="22"/>
      <c r="F91" s="22"/>
      <c r="G91" s="22"/>
      <c r="H91" s="22"/>
      <c r="I91" s="22"/>
      <c r="J91" s="22"/>
      <c r="K91" s="22"/>
      <c r="L91" s="22"/>
      <c r="M91" s="22"/>
      <c r="N91" s="70" t="s">
        <v>15</v>
      </c>
      <c r="O91" s="71" t="s">
        <v>77</v>
      </c>
      <c r="P91" s="45">
        <v>200</v>
      </c>
      <c r="Q91" s="51" t="s">
        <v>17</v>
      </c>
      <c r="R91" s="47" t="s">
        <v>19</v>
      </c>
      <c r="S91" s="35">
        <f>S92</f>
        <v>342.9</v>
      </c>
      <c r="T91" s="92"/>
      <c r="U91" s="35">
        <f>U92</f>
        <v>18</v>
      </c>
      <c r="V91" s="35">
        <f>V92</f>
        <v>18</v>
      </c>
      <c r="W91" s="16"/>
      <c r="X91" s="16"/>
      <c r="Y91" s="2"/>
    </row>
    <row r="92" spans="1:25" ht="27.75" customHeight="1">
      <c r="A92" s="2"/>
      <c r="B92" s="22"/>
      <c r="C92" s="22"/>
      <c r="D92" s="22"/>
      <c r="E92" s="22"/>
      <c r="F92" s="22"/>
      <c r="G92" s="22"/>
      <c r="H92" s="22"/>
      <c r="I92" s="22"/>
      <c r="J92" s="22"/>
      <c r="K92" s="22"/>
      <c r="L92" s="22"/>
      <c r="M92" s="22"/>
      <c r="N92" s="72" t="s">
        <v>16</v>
      </c>
      <c r="O92" s="73" t="s">
        <v>77</v>
      </c>
      <c r="P92" s="45">
        <v>240</v>
      </c>
      <c r="Q92" s="51" t="s">
        <v>17</v>
      </c>
      <c r="R92" s="47" t="s">
        <v>19</v>
      </c>
      <c r="S92" s="35">
        <v>342.9</v>
      </c>
      <c r="T92" s="92"/>
      <c r="U92" s="95">
        <v>18</v>
      </c>
      <c r="V92" s="96">
        <v>18</v>
      </c>
      <c r="W92" s="16"/>
      <c r="X92" s="16"/>
      <c r="Y92" s="2"/>
    </row>
    <row r="93" spans="1:25" ht="27.75" customHeight="1">
      <c r="A93" s="2"/>
      <c r="B93" s="22"/>
      <c r="C93" s="22"/>
      <c r="D93" s="22"/>
      <c r="E93" s="22"/>
      <c r="F93" s="22"/>
      <c r="G93" s="22"/>
      <c r="H93" s="22"/>
      <c r="I93" s="22"/>
      <c r="J93" s="22"/>
      <c r="K93" s="22"/>
      <c r="L93" s="22"/>
      <c r="M93" s="22"/>
      <c r="N93" s="77" t="s">
        <v>78</v>
      </c>
      <c r="O93" s="69" t="s">
        <v>81</v>
      </c>
      <c r="P93" s="40"/>
      <c r="Q93" s="62"/>
      <c r="R93" s="63"/>
      <c r="S93" s="90">
        <f>S94+S96</f>
        <v>3202.7000000000003</v>
      </c>
      <c r="T93" s="91"/>
      <c r="U93" s="90">
        <f t="shared" ref="U93:V93" si="27">U94+U96</f>
        <v>537.4</v>
      </c>
      <c r="V93" s="90">
        <f t="shared" si="27"/>
        <v>496.9</v>
      </c>
      <c r="W93" s="16"/>
      <c r="X93" s="16"/>
      <c r="Y93" s="2"/>
    </row>
    <row r="94" spans="1:25" ht="15" customHeight="1">
      <c r="A94" s="2"/>
      <c r="B94" s="22"/>
      <c r="C94" s="22"/>
      <c r="D94" s="22"/>
      <c r="E94" s="22"/>
      <c r="F94" s="22"/>
      <c r="G94" s="22"/>
      <c r="H94" s="22"/>
      <c r="I94" s="22"/>
      <c r="J94" s="22"/>
      <c r="K94" s="22"/>
      <c r="L94" s="22"/>
      <c r="M94" s="22"/>
      <c r="N94" s="78" t="s">
        <v>79</v>
      </c>
      <c r="O94" s="71" t="s">
        <v>81</v>
      </c>
      <c r="P94" s="45">
        <v>600</v>
      </c>
      <c r="Q94" s="51" t="s">
        <v>67</v>
      </c>
      <c r="R94" s="47" t="s">
        <v>32</v>
      </c>
      <c r="S94" s="35">
        <f>S95</f>
        <v>357.9</v>
      </c>
      <c r="T94" s="92"/>
      <c r="U94" s="95">
        <f>U95</f>
        <v>537.4</v>
      </c>
      <c r="V94" s="96">
        <f>V95</f>
        <v>496.9</v>
      </c>
      <c r="W94" s="16"/>
      <c r="X94" s="16"/>
      <c r="Y94" s="2"/>
    </row>
    <row r="95" spans="1:25" ht="15" customHeight="1">
      <c r="A95" s="2"/>
      <c r="B95" s="22"/>
      <c r="C95" s="22"/>
      <c r="D95" s="22"/>
      <c r="E95" s="22"/>
      <c r="F95" s="22"/>
      <c r="G95" s="22"/>
      <c r="H95" s="22"/>
      <c r="I95" s="22"/>
      <c r="J95" s="22"/>
      <c r="K95" s="22"/>
      <c r="L95" s="22"/>
      <c r="M95" s="22"/>
      <c r="N95" s="78" t="s">
        <v>80</v>
      </c>
      <c r="O95" s="71" t="s">
        <v>81</v>
      </c>
      <c r="P95" s="45">
        <v>610</v>
      </c>
      <c r="Q95" s="51" t="s">
        <v>67</v>
      </c>
      <c r="R95" s="47" t="s">
        <v>32</v>
      </c>
      <c r="S95" s="35">
        <v>357.9</v>
      </c>
      <c r="T95" s="91"/>
      <c r="U95" s="35">
        <v>537.4</v>
      </c>
      <c r="V95" s="35">
        <v>496.9</v>
      </c>
      <c r="W95" s="16"/>
      <c r="X95" s="16"/>
      <c r="Y95" s="2"/>
    </row>
    <row r="96" spans="1:25" ht="15" customHeight="1">
      <c r="A96" s="2"/>
      <c r="B96" s="22"/>
      <c r="C96" s="22"/>
      <c r="D96" s="22"/>
      <c r="E96" s="22"/>
      <c r="F96" s="22"/>
      <c r="G96" s="22"/>
      <c r="H96" s="22"/>
      <c r="I96" s="22"/>
      <c r="J96" s="22"/>
      <c r="K96" s="22"/>
      <c r="L96" s="22"/>
      <c r="M96" s="22"/>
      <c r="N96" s="43" t="s">
        <v>30</v>
      </c>
      <c r="O96" s="71" t="s">
        <v>81</v>
      </c>
      <c r="P96" s="45">
        <v>500</v>
      </c>
      <c r="Q96" s="51" t="s">
        <v>67</v>
      </c>
      <c r="R96" s="47" t="s">
        <v>32</v>
      </c>
      <c r="S96" s="35">
        <f>S97</f>
        <v>2844.8</v>
      </c>
      <c r="T96" s="92"/>
      <c r="U96" s="95">
        <f>U97</f>
        <v>0</v>
      </c>
      <c r="V96" s="96">
        <f>V97</f>
        <v>0</v>
      </c>
      <c r="W96" s="16"/>
      <c r="X96" s="16"/>
      <c r="Y96" s="2"/>
    </row>
    <row r="97" spans="1:25" ht="15" customHeight="1">
      <c r="A97" s="2"/>
      <c r="B97" s="22"/>
      <c r="C97" s="22"/>
      <c r="D97" s="22"/>
      <c r="E97" s="22"/>
      <c r="F97" s="22"/>
      <c r="G97" s="22"/>
      <c r="H97" s="22"/>
      <c r="I97" s="22"/>
      <c r="J97" s="22"/>
      <c r="K97" s="22"/>
      <c r="L97" s="22"/>
      <c r="M97" s="22"/>
      <c r="N97" s="59" t="s">
        <v>31</v>
      </c>
      <c r="O97" s="71" t="s">
        <v>81</v>
      </c>
      <c r="P97" s="45">
        <v>540</v>
      </c>
      <c r="Q97" s="51" t="s">
        <v>67</v>
      </c>
      <c r="R97" s="47" t="s">
        <v>32</v>
      </c>
      <c r="S97" s="35">
        <v>2844.8</v>
      </c>
      <c r="T97" s="92"/>
      <c r="U97" s="95">
        <v>0</v>
      </c>
      <c r="V97" s="96">
        <v>0</v>
      </c>
      <c r="W97" s="16"/>
      <c r="X97" s="16"/>
      <c r="Y97" s="2"/>
    </row>
    <row r="98" spans="1:25" ht="34.5" customHeight="1">
      <c r="A98" s="2"/>
      <c r="B98" s="22"/>
      <c r="C98" s="22"/>
      <c r="D98" s="22"/>
      <c r="E98" s="22"/>
      <c r="F98" s="22"/>
      <c r="G98" s="22"/>
      <c r="H98" s="22"/>
      <c r="I98" s="22"/>
      <c r="J98" s="22"/>
      <c r="K98" s="22"/>
      <c r="L98" s="22"/>
      <c r="M98" s="22"/>
      <c r="N98" s="67" t="s">
        <v>82</v>
      </c>
      <c r="O98" s="69" t="s">
        <v>83</v>
      </c>
      <c r="P98" s="40"/>
      <c r="Q98" s="62"/>
      <c r="R98" s="63"/>
      <c r="S98" s="90">
        <f>S99</f>
        <v>0</v>
      </c>
      <c r="T98" s="91"/>
      <c r="U98" s="93">
        <f>U99</f>
        <v>454.1</v>
      </c>
      <c r="V98" s="94">
        <f>V99</f>
        <v>454.1</v>
      </c>
      <c r="W98" s="16"/>
      <c r="X98" s="16"/>
      <c r="Y98" s="2"/>
    </row>
    <row r="99" spans="1:25" ht="15" customHeight="1">
      <c r="A99" s="2"/>
      <c r="B99" s="22"/>
      <c r="C99" s="22"/>
      <c r="D99" s="22"/>
      <c r="E99" s="22"/>
      <c r="F99" s="22"/>
      <c r="G99" s="22"/>
      <c r="H99" s="22"/>
      <c r="I99" s="22"/>
      <c r="J99" s="22"/>
      <c r="K99" s="22"/>
      <c r="L99" s="22"/>
      <c r="M99" s="22"/>
      <c r="N99" s="43" t="s">
        <v>84</v>
      </c>
      <c r="O99" s="71" t="s">
        <v>83</v>
      </c>
      <c r="P99" s="45">
        <v>300</v>
      </c>
      <c r="Q99" s="51" t="s">
        <v>56</v>
      </c>
      <c r="R99" s="47" t="s">
        <v>32</v>
      </c>
      <c r="S99" s="35">
        <f>S100</f>
        <v>0</v>
      </c>
      <c r="T99" s="92"/>
      <c r="U99" s="95">
        <f>U100</f>
        <v>454.1</v>
      </c>
      <c r="V99" s="96">
        <f>V100</f>
        <v>454.1</v>
      </c>
      <c r="W99" s="16"/>
      <c r="X99" s="16"/>
      <c r="Y99" s="2"/>
    </row>
    <row r="100" spans="1:25" ht="15" customHeight="1">
      <c r="A100" s="2"/>
      <c r="B100" s="22"/>
      <c r="C100" s="22"/>
      <c r="D100" s="22"/>
      <c r="E100" s="22"/>
      <c r="F100" s="22"/>
      <c r="G100" s="22"/>
      <c r="H100" s="22"/>
      <c r="I100" s="22"/>
      <c r="J100" s="22"/>
      <c r="K100" s="22"/>
      <c r="L100" s="22"/>
      <c r="M100" s="22"/>
      <c r="N100" s="43" t="s">
        <v>85</v>
      </c>
      <c r="O100" s="71" t="s">
        <v>83</v>
      </c>
      <c r="P100" s="45">
        <v>310</v>
      </c>
      <c r="Q100" s="51" t="s">
        <v>56</v>
      </c>
      <c r="R100" s="47" t="s">
        <v>32</v>
      </c>
      <c r="S100" s="35">
        <v>0</v>
      </c>
      <c r="T100" s="92"/>
      <c r="U100" s="95">
        <v>454.1</v>
      </c>
      <c r="V100" s="96">
        <v>454.1</v>
      </c>
      <c r="W100" s="16"/>
      <c r="X100" s="16"/>
      <c r="Y100" s="2"/>
    </row>
    <row r="101" spans="1:25" ht="52.5" customHeight="1">
      <c r="A101" s="2"/>
      <c r="B101" s="22"/>
      <c r="C101" s="22"/>
      <c r="D101" s="22"/>
      <c r="E101" s="22"/>
      <c r="F101" s="22"/>
      <c r="G101" s="22"/>
      <c r="H101" s="22"/>
      <c r="I101" s="22"/>
      <c r="J101" s="22"/>
      <c r="K101" s="22"/>
      <c r="L101" s="22"/>
      <c r="M101" s="22"/>
      <c r="N101" s="99" t="s">
        <v>108</v>
      </c>
      <c r="O101" s="69" t="s">
        <v>109</v>
      </c>
      <c r="P101" s="40"/>
      <c r="Q101" s="62"/>
      <c r="R101" s="63"/>
      <c r="S101" s="98">
        <f>S102+S104</f>
        <v>166.4</v>
      </c>
      <c r="T101" s="91"/>
      <c r="U101" s="98">
        <f t="shared" ref="U101:V101" si="28">U102+U104</f>
        <v>183.6</v>
      </c>
      <c r="V101" s="98">
        <f t="shared" si="28"/>
        <v>201.1</v>
      </c>
      <c r="W101" s="16"/>
      <c r="X101" s="16"/>
      <c r="Y101" s="2"/>
    </row>
    <row r="102" spans="1:25" ht="93.75" customHeight="1">
      <c r="A102" s="2"/>
      <c r="B102" s="22"/>
      <c r="C102" s="22"/>
      <c r="D102" s="22"/>
      <c r="E102" s="22"/>
      <c r="F102" s="22"/>
      <c r="G102" s="22"/>
      <c r="H102" s="22"/>
      <c r="I102" s="22"/>
      <c r="J102" s="22"/>
      <c r="K102" s="22"/>
      <c r="L102" s="22"/>
      <c r="M102" s="22"/>
      <c r="N102" s="43" t="s">
        <v>38</v>
      </c>
      <c r="O102" s="71" t="s">
        <v>109</v>
      </c>
      <c r="P102" s="45">
        <v>100</v>
      </c>
      <c r="Q102" s="51" t="s">
        <v>40</v>
      </c>
      <c r="R102" s="47" t="s">
        <v>19</v>
      </c>
      <c r="S102" s="35">
        <f>S103</f>
        <v>164.4</v>
      </c>
      <c r="T102" s="92"/>
      <c r="U102" s="95">
        <f>U103</f>
        <v>181.6</v>
      </c>
      <c r="V102" s="96">
        <f>V103</f>
        <v>199.1</v>
      </c>
      <c r="W102" s="16"/>
      <c r="X102" s="16"/>
      <c r="Y102" s="2"/>
    </row>
    <row r="103" spans="1:25" ht="34.5" customHeight="1">
      <c r="A103" s="2"/>
      <c r="B103" s="22"/>
      <c r="C103" s="22"/>
      <c r="D103" s="22"/>
      <c r="E103" s="22"/>
      <c r="F103" s="22"/>
      <c r="G103" s="22"/>
      <c r="H103" s="22"/>
      <c r="I103" s="22"/>
      <c r="J103" s="22"/>
      <c r="K103" s="22"/>
      <c r="L103" s="22"/>
      <c r="M103" s="22"/>
      <c r="N103" s="43" t="s">
        <v>39</v>
      </c>
      <c r="O103" s="71" t="s">
        <v>109</v>
      </c>
      <c r="P103" s="45">
        <v>120</v>
      </c>
      <c r="Q103" s="51" t="s">
        <v>40</v>
      </c>
      <c r="R103" s="47" t="s">
        <v>19</v>
      </c>
      <c r="S103" s="35">
        <v>164.4</v>
      </c>
      <c r="T103" s="92"/>
      <c r="U103" s="95">
        <v>181.6</v>
      </c>
      <c r="V103" s="96">
        <v>199.1</v>
      </c>
      <c r="W103" s="16"/>
      <c r="X103" s="16"/>
      <c r="Y103" s="2"/>
    </row>
    <row r="104" spans="1:25" ht="42" customHeight="1">
      <c r="A104" s="2"/>
      <c r="B104" s="22"/>
      <c r="C104" s="22"/>
      <c r="D104" s="22"/>
      <c r="E104" s="22"/>
      <c r="F104" s="22"/>
      <c r="G104" s="22"/>
      <c r="H104" s="22"/>
      <c r="I104" s="22"/>
      <c r="J104" s="22"/>
      <c r="K104" s="22"/>
      <c r="L104" s="22"/>
      <c r="M104" s="22"/>
      <c r="N104" s="72" t="s">
        <v>15</v>
      </c>
      <c r="O104" s="71" t="s">
        <v>109</v>
      </c>
      <c r="P104" s="45">
        <v>200</v>
      </c>
      <c r="Q104" s="51" t="s">
        <v>40</v>
      </c>
      <c r="R104" s="47" t="s">
        <v>19</v>
      </c>
      <c r="S104" s="35">
        <f>S105</f>
        <v>2</v>
      </c>
      <c r="T104" s="92"/>
      <c r="U104" s="95">
        <f>U105</f>
        <v>2</v>
      </c>
      <c r="V104" s="96">
        <f>V105</f>
        <v>2</v>
      </c>
      <c r="W104" s="16"/>
      <c r="X104" s="16"/>
      <c r="Y104" s="2"/>
    </row>
    <row r="105" spans="1:25" ht="48.75" customHeight="1">
      <c r="A105" s="2"/>
      <c r="B105" s="22"/>
      <c r="C105" s="22"/>
      <c r="D105" s="22"/>
      <c r="E105" s="22"/>
      <c r="F105" s="22"/>
      <c r="G105" s="22"/>
      <c r="H105" s="22"/>
      <c r="I105" s="22"/>
      <c r="J105" s="22"/>
      <c r="K105" s="22"/>
      <c r="L105" s="22"/>
      <c r="M105" s="22"/>
      <c r="N105" s="72" t="s">
        <v>16</v>
      </c>
      <c r="O105" s="71" t="s">
        <v>109</v>
      </c>
      <c r="P105" s="45">
        <v>240</v>
      </c>
      <c r="Q105" s="51" t="s">
        <v>40</v>
      </c>
      <c r="R105" s="47" t="s">
        <v>19</v>
      </c>
      <c r="S105" s="35">
        <v>2</v>
      </c>
      <c r="T105" s="92"/>
      <c r="U105" s="95">
        <v>2</v>
      </c>
      <c r="V105" s="96">
        <v>2</v>
      </c>
      <c r="W105" s="16"/>
      <c r="X105" s="16"/>
      <c r="Y105" s="2"/>
    </row>
    <row r="106" spans="1:25" ht="64.5" customHeight="1">
      <c r="A106" s="2"/>
      <c r="B106" s="22"/>
      <c r="C106" s="22"/>
      <c r="D106" s="22"/>
      <c r="E106" s="22"/>
      <c r="F106" s="22"/>
      <c r="G106" s="22"/>
      <c r="H106" s="22"/>
      <c r="I106" s="22"/>
      <c r="J106" s="22"/>
      <c r="K106" s="22"/>
      <c r="L106" s="22"/>
      <c r="M106" s="22"/>
      <c r="N106" s="64" t="s">
        <v>90</v>
      </c>
      <c r="O106" s="69" t="s">
        <v>91</v>
      </c>
      <c r="P106" s="40"/>
      <c r="Q106" s="62"/>
      <c r="R106" s="63"/>
      <c r="S106" s="90">
        <f>S107</f>
        <v>0.1</v>
      </c>
      <c r="T106" s="91"/>
      <c r="U106" s="93">
        <f>U107</f>
        <v>0.1</v>
      </c>
      <c r="V106" s="94">
        <f>V107</f>
        <v>0.1</v>
      </c>
      <c r="W106" s="16"/>
      <c r="X106" s="16"/>
      <c r="Y106" s="2"/>
    </row>
    <row r="107" spans="1:25" ht="48.75" customHeight="1">
      <c r="A107" s="2"/>
      <c r="B107" s="22"/>
      <c r="C107" s="22"/>
      <c r="D107" s="22"/>
      <c r="E107" s="22"/>
      <c r="F107" s="22"/>
      <c r="G107" s="22"/>
      <c r="H107" s="22"/>
      <c r="I107" s="22"/>
      <c r="J107" s="22"/>
      <c r="K107" s="22"/>
      <c r="L107" s="22"/>
      <c r="M107" s="22"/>
      <c r="N107" s="76" t="s">
        <v>15</v>
      </c>
      <c r="O107" s="71" t="s">
        <v>91</v>
      </c>
      <c r="P107" s="45">
        <v>200</v>
      </c>
      <c r="Q107" s="51" t="s">
        <v>32</v>
      </c>
      <c r="R107" s="47" t="s">
        <v>25</v>
      </c>
      <c r="S107" s="35">
        <f>S108</f>
        <v>0.1</v>
      </c>
      <c r="T107" s="92"/>
      <c r="U107" s="95">
        <f>U108</f>
        <v>0.1</v>
      </c>
      <c r="V107" s="96">
        <f>V108</f>
        <v>0.1</v>
      </c>
      <c r="W107" s="16"/>
      <c r="X107" s="16"/>
      <c r="Y107" s="2"/>
    </row>
    <row r="108" spans="1:25" ht="48" customHeight="1">
      <c r="A108" s="2"/>
      <c r="B108" s="22"/>
      <c r="C108" s="22"/>
      <c r="D108" s="22"/>
      <c r="E108" s="22"/>
      <c r="F108" s="22"/>
      <c r="G108" s="22"/>
      <c r="H108" s="22"/>
      <c r="I108" s="22"/>
      <c r="J108" s="22"/>
      <c r="K108" s="22"/>
      <c r="L108" s="22"/>
      <c r="M108" s="22"/>
      <c r="N108" s="76" t="s">
        <v>16</v>
      </c>
      <c r="O108" s="71" t="s">
        <v>91</v>
      </c>
      <c r="P108" s="45">
        <v>240</v>
      </c>
      <c r="Q108" s="51" t="s">
        <v>32</v>
      </c>
      <c r="R108" s="47" t="s">
        <v>25</v>
      </c>
      <c r="S108" s="35">
        <v>0.1</v>
      </c>
      <c r="T108" s="92"/>
      <c r="U108" s="95">
        <v>0.1</v>
      </c>
      <c r="V108" s="96">
        <v>0.1</v>
      </c>
      <c r="W108" s="16"/>
      <c r="X108" s="16"/>
      <c r="Y108" s="2"/>
    </row>
    <row r="109" spans="1:25" ht="119.25" customHeight="1">
      <c r="A109" s="2"/>
      <c r="B109" s="22"/>
      <c r="C109" s="22"/>
      <c r="D109" s="22"/>
      <c r="E109" s="22"/>
      <c r="F109" s="22"/>
      <c r="G109" s="22"/>
      <c r="H109" s="22"/>
      <c r="I109" s="22"/>
      <c r="J109" s="22"/>
      <c r="K109" s="22"/>
      <c r="L109" s="22"/>
      <c r="M109" s="22"/>
      <c r="N109" s="79" t="s">
        <v>86</v>
      </c>
      <c r="O109" s="56" t="s">
        <v>87</v>
      </c>
      <c r="P109" s="40"/>
      <c r="Q109" s="62"/>
      <c r="R109" s="63"/>
      <c r="S109" s="90">
        <f>S110</f>
        <v>2500</v>
      </c>
      <c r="T109" s="91"/>
      <c r="U109" s="90">
        <f t="shared" ref="U109:V109" si="29">U110</f>
        <v>0</v>
      </c>
      <c r="V109" s="90">
        <f t="shared" si="29"/>
        <v>0</v>
      </c>
      <c r="W109" s="16"/>
      <c r="X109" s="16"/>
      <c r="Y109" s="2"/>
    </row>
    <row r="110" spans="1:25" ht="45.75" customHeight="1">
      <c r="A110" s="2"/>
      <c r="B110" s="22"/>
      <c r="C110" s="22"/>
      <c r="D110" s="22"/>
      <c r="E110" s="22"/>
      <c r="F110" s="22"/>
      <c r="G110" s="22"/>
      <c r="H110" s="22"/>
      <c r="I110" s="22"/>
      <c r="J110" s="22"/>
      <c r="K110" s="22"/>
      <c r="L110" s="22"/>
      <c r="M110" s="22"/>
      <c r="N110" s="72" t="s">
        <v>15</v>
      </c>
      <c r="O110" s="60" t="s">
        <v>87</v>
      </c>
      <c r="P110" s="45">
        <v>200</v>
      </c>
      <c r="Q110" s="51" t="s">
        <v>17</v>
      </c>
      <c r="R110" s="47" t="s">
        <v>19</v>
      </c>
      <c r="S110" s="35">
        <f>S111</f>
        <v>2500</v>
      </c>
      <c r="T110" s="92"/>
      <c r="U110" s="95">
        <f>U111</f>
        <v>0</v>
      </c>
      <c r="V110" s="96">
        <f>V111</f>
        <v>0</v>
      </c>
      <c r="W110" s="16"/>
      <c r="X110" s="16"/>
      <c r="Y110" s="2"/>
    </row>
    <row r="111" spans="1:25" ht="27" customHeight="1">
      <c r="A111" s="2"/>
      <c r="B111" s="22"/>
      <c r="C111" s="22"/>
      <c r="D111" s="22"/>
      <c r="E111" s="22"/>
      <c r="F111" s="22"/>
      <c r="G111" s="22"/>
      <c r="H111" s="22"/>
      <c r="I111" s="22"/>
      <c r="J111" s="22"/>
      <c r="K111" s="22"/>
      <c r="L111" s="22"/>
      <c r="M111" s="22"/>
      <c r="N111" s="72" t="s">
        <v>16</v>
      </c>
      <c r="O111" s="60" t="s">
        <v>87</v>
      </c>
      <c r="P111" s="45">
        <v>240</v>
      </c>
      <c r="Q111" s="51" t="s">
        <v>17</v>
      </c>
      <c r="R111" s="47" t="s">
        <v>19</v>
      </c>
      <c r="S111" s="35">
        <v>2500</v>
      </c>
      <c r="T111" s="92"/>
      <c r="U111" s="95"/>
      <c r="V111" s="96"/>
      <c r="W111" s="16"/>
      <c r="X111" s="16"/>
      <c r="Y111" s="2"/>
    </row>
    <row r="112" spans="1:25" ht="81.75" customHeight="1">
      <c r="A112" s="2"/>
      <c r="B112" s="22"/>
      <c r="C112" s="22"/>
      <c r="D112" s="22"/>
      <c r="E112" s="22"/>
      <c r="F112" s="22"/>
      <c r="G112" s="22"/>
      <c r="H112" s="22"/>
      <c r="I112" s="22"/>
      <c r="J112" s="22"/>
      <c r="K112" s="22"/>
      <c r="L112" s="22"/>
      <c r="M112" s="22"/>
      <c r="N112" s="79" t="s">
        <v>88</v>
      </c>
      <c r="O112" s="56" t="s">
        <v>89</v>
      </c>
      <c r="P112" s="40"/>
      <c r="Q112" s="62"/>
      <c r="R112" s="63"/>
      <c r="S112" s="90">
        <f>S113</f>
        <v>1051.7</v>
      </c>
      <c r="T112" s="91"/>
      <c r="U112" s="90">
        <f t="shared" ref="U112:V113" si="30">U113</f>
        <v>0</v>
      </c>
      <c r="V112" s="90">
        <f t="shared" si="30"/>
        <v>0</v>
      </c>
      <c r="W112" s="16"/>
      <c r="X112" s="16"/>
      <c r="Y112" s="2"/>
    </row>
    <row r="113" spans="1:25" ht="27" customHeight="1">
      <c r="A113" s="2"/>
      <c r="B113" s="22"/>
      <c r="C113" s="22"/>
      <c r="D113" s="22"/>
      <c r="E113" s="22"/>
      <c r="F113" s="22"/>
      <c r="G113" s="22"/>
      <c r="H113" s="22"/>
      <c r="I113" s="22"/>
      <c r="J113" s="22"/>
      <c r="K113" s="22"/>
      <c r="L113" s="22"/>
      <c r="M113" s="22"/>
      <c r="N113" s="72" t="s">
        <v>15</v>
      </c>
      <c r="O113" s="60" t="s">
        <v>89</v>
      </c>
      <c r="P113" s="45">
        <v>200</v>
      </c>
      <c r="Q113" s="51" t="s">
        <v>17</v>
      </c>
      <c r="R113" s="47" t="s">
        <v>19</v>
      </c>
      <c r="S113" s="35">
        <f>S114</f>
        <v>1051.7</v>
      </c>
      <c r="T113" s="92"/>
      <c r="U113" s="35">
        <f t="shared" si="30"/>
        <v>0</v>
      </c>
      <c r="V113" s="35">
        <f t="shared" si="30"/>
        <v>0</v>
      </c>
      <c r="W113" s="16"/>
      <c r="X113" s="16"/>
      <c r="Y113" s="2"/>
    </row>
    <row r="114" spans="1:25" ht="28.5" customHeight="1" thickBot="1">
      <c r="A114" s="2"/>
      <c r="B114" s="22"/>
      <c r="C114" s="22"/>
      <c r="D114" s="22"/>
      <c r="E114" s="22"/>
      <c r="F114" s="22"/>
      <c r="G114" s="22"/>
      <c r="H114" s="22"/>
      <c r="I114" s="22"/>
      <c r="J114" s="22"/>
      <c r="K114" s="22"/>
      <c r="L114" s="22"/>
      <c r="M114" s="22"/>
      <c r="N114" s="72" t="s">
        <v>16</v>
      </c>
      <c r="O114" s="60" t="s">
        <v>89</v>
      </c>
      <c r="P114" s="45">
        <v>240</v>
      </c>
      <c r="Q114" s="51" t="s">
        <v>17</v>
      </c>
      <c r="R114" s="47" t="s">
        <v>19</v>
      </c>
      <c r="S114" s="35">
        <v>1051.7</v>
      </c>
      <c r="T114" s="92"/>
      <c r="U114" s="95"/>
      <c r="V114" s="96"/>
      <c r="W114" s="16"/>
      <c r="X114" s="16"/>
      <c r="Y114" s="2"/>
    </row>
    <row r="115" spans="1:25" ht="61.5" customHeight="1" thickBot="1">
      <c r="A115" s="2"/>
      <c r="B115" s="22"/>
      <c r="C115" s="22"/>
      <c r="D115" s="22"/>
      <c r="E115" s="22"/>
      <c r="F115" s="22"/>
      <c r="G115" s="22"/>
      <c r="H115" s="22"/>
      <c r="I115" s="22"/>
      <c r="J115" s="22"/>
      <c r="K115" s="22"/>
      <c r="L115" s="22"/>
      <c r="M115" s="22"/>
      <c r="N115" s="80" t="s">
        <v>103</v>
      </c>
      <c r="O115" s="75" t="s">
        <v>92</v>
      </c>
      <c r="P115" s="40"/>
      <c r="Q115" s="62"/>
      <c r="R115" s="63"/>
      <c r="S115" s="90">
        <f>S116+S118+S120+S122+S124+S126+S128+S130+S132</f>
        <v>8486.6</v>
      </c>
      <c r="T115" s="91"/>
      <c r="U115" s="97">
        <f>U116+U118+U120+U122+U124+U126+U128+U130</f>
        <v>0</v>
      </c>
      <c r="V115" s="97">
        <f>V116+V118+V120+V122+V124+V126+V128+V130</f>
        <v>0</v>
      </c>
      <c r="W115" s="16"/>
      <c r="X115" s="16"/>
      <c r="Y115" s="2"/>
    </row>
    <row r="116" spans="1:25" ht="68.25" customHeight="1">
      <c r="A116" s="2"/>
      <c r="B116" s="22"/>
      <c r="C116" s="22"/>
      <c r="D116" s="22"/>
      <c r="E116" s="22"/>
      <c r="F116" s="22"/>
      <c r="G116" s="22"/>
      <c r="H116" s="22"/>
      <c r="I116" s="22"/>
      <c r="J116" s="22"/>
      <c r="K116" s="22"/>
      <c r="L116" s="22"/>
      <c r="M116" s="22"/>
      <c r="N116" s="43" t="s">
        <v>38</v>
      </c>
      <c r="O116" s="71" t="s">
        <v>92</v>
      </c>
      <c r="P116" s="45">
        <v>100</v>
      </c>
      <c r="Q116" s="51" t="s">
        <v>32</v>
      </c>
      <c r="R116" s="47" t="s">
        <v>40</v>
      </c>
      <c r="S116" s="90">
        <f>S117</f>
        <v>1003.5</v>
      </c>
      <c r="T116" s="91"/>
      <c r="U116" s="97">
        <f t="shared" ref="U116:V116" si="31">U117</f>
        <v>0</v>
      </c>
      <c r="V116" s="97">
        <f t="shared" si="31"/>
        <v>0</v>
      </c>
      <c r="W116" s="16"/>
      <c r="X116" s="16"/>
      <c r="Y116" s="2"/>
    </row>
    <row r="117" spans="1:25" ht="35.25" customHeight="1">
      <c r="A117" s="2"/>
      <c r="B117" s="22"/>
      <c r="C117" s="22"/>
      <c r="D117" s="22"/>
      <c r="E117" s="22"/>
      <c r="F117" s="22"/>
      <c r="G117" s="22"/>
      <c r="H117" s="22"/>
      <c r="I117" s="22"/>
      <c r="J117" s="22"/>
      <c r="K117" s="22"/>
      <c r="L117" s="22"/>
      <c r="M117" s="22"/>
      <c r="N117" s="43" t="s">
        <v>39</v>
      </c>
      <c r="O117" s="71" t="s">
        <v>92</v>
      </c>
      <c r="P117" s="45">
        <v>120</v>
      </c>
      <c r="Q117" s="51" t="s">
        <v>32</v>
      </c>
      <c r="R117" s="47" t="s">
        <v>40</v>
      </c>
      <c r="S117" s="35">
        <v>1003.5</v>
      </c>
      <c r="T117" s="91"/>
      <c r="U117" s="93">
        <v>0</v>
      </c>
      <c r="V117" s="94">
        <v>0</v>
      </c>
      <c r="W117" s="16"/>
      <c r="X117" s="16"/>
      <c r="Y117" s="2"/>
    </row>
    <row r="118" spans="1:25" ht="54" customHeight="1">
      <c r="A118" s="2"/>
      <c r="B118" s="22"/>
      <c r="C118" s="22"/>
      <c r="D118" s="22"/>
      <c r="E118" s="22"/>
      <c r="F118" s="22"/>
      <c r="G118" s="22"/>
      <c r="H118" s="22"/>
      <c r="I118" s="22"/>
      <c r="J118" s="22"/>
      <c r="K118" s="22"/>
      <c r="L118" s="22"/>
      <c r="M118" s="22"/>
      <c r="N118" s="43" t="s">
        <v>38</v>
      </c>
      <c r="O118" s="71" t="s">
        <v>92</v>
      </c>
      <c r="P118" s="45">
        <v>100</v>
      </c>
      <c r="Q118" s="51" t="s">
        <v>32</v>
      </c>
      <c r="R118" s="47" t="s">
        <v>25</v>
      </c>
      <c r="S118" s="90">
        <f>S119</f>
        <v>952.6</v>
      </c>
      <c r="T118" s="91"/>
      <c r="U118" s="93"/>
      <c r="V118" s="94"/>
      <c r="W118" s="16"/>
      <c r="X118" s="16"/>
      <c r="Y118" s="2"/>
    </row>
    <row r="119" spans="1:25" ht="36.75" customHeight="1">
      <c r="A119" s="2"/>
      <c r="B119" s="22"/>
      <c r="C119" s="22"/>
      <c r="D119" s="22"/>
      <c r="E119" s="22"/>
      <c r="F119" s="22"/>
      <c r="G119" s="22"/>
      <c r="H119" s="22"/>
      <c r="I119" s="22"/>
      <c r="J119" s="22"/>
      <c r="K119" s="22"/>
      <c r="L119" s="22"/>
      <c r="M119" s="22"/>
      <c r="N119" s="43" t="s">
        <v>39</v>
      </c>
      <c r="O119" s="71" t="s">
        <v>92</v>
      </c>
      <c r="P119" s="45">
        <v>120</v>
      </c>
      <c r="Q119" s="51" t="s">
        <v>32</v>
      </c>
      <c r="R119" s="47" t="s">
        <v>25</v>
      </c>
      <c r="S119" s="35">
        <v>952.6</v>
      </c>
      <c r="T119" s="91"/>
      <c r="U119" s="93">
        <v>0</v>
      </c>
      <c r="V119" s="94">
        <v>0</v>
      </c>
      <c r="W119" s="16"/>
      <c r="X119" s="16"/>
      <c r="Y119" s="2"/>
    </row>
    <row r="120" spans="1:25" ht="55.5" customHeight="1">
      <c r="A120" s="2"/>
      <c r="B120" s="22"/>
      <c r="C120" s="22"/>
      <c r="D120" s="22"/>
      <c r="E120" s="22"/>
      <c r="F120" s="22"/>
      <c r="G120" s="22"/>
      <c r="H120" s="22"/>
      <c r="I120" s="22"/>
      <c r="J120" s="22"/>
      <c r="K120" s="22"/>
      <c r="L120" s="22"/>
      <c r="M120" s="22"/>
      <c r="N120" s="72" t="s">
        <v>15</v>
      </c>
      <c r="O120" s="71" t="s">
        <v>92</v>
      </c>
      <c r="P120" s="45">
        <v>200</v>
      </c>
      <c r="Q120" s="51" t="s">
        <v>32</v>
      </c>
      <c r="R120" s="47" t="s">
        <v>25</v>
      </c>
      <c r="S120" s="90">
        <f>S121</f>
        <v>755</v>
      </c>
      <c r="T120" s="91"/>
      <c r="U120" s="93"/>
      <c r="V120" s="94"/>
      <c r="W120" s="16"/>
      <c r="X120" s="16"/>
      <c r="Y120" s="2"/>
    </row>
    <row r="121" spans="1:25" ht="39" customHeight="1">
      <c r="A121" s="2"/>
      <c r="B121" s="22"/>
      <c r="C121" s="22"/>
      <c r="D121" s="22"/>
      <c r="E121" s="22"/>
      <c r="F121" s="22"/>
      <c r="G121" s="22"/>
      <c r="H121" s="22"/>
      <c r="I121" s="22"/>
      <c r="J121" s="22"/>
      <c r="K121" s="22"/>
      <c r="L121" s="22"/>
      <c r="M121" s="22"/>
      <c r="N121" s="72" t="s">
        <v>16</v>
      </c>
      <c r="O121" s="71" t="s">
        <v>92</v>
      </c>
      <c r="P121" s="45">
        <v>240</v>
      </c>
      <c r="Q121" s="51" t="s">
        <v>32</v>
      </c>
      <c r="R121" s="47" t="s">
        <v>25</v>
      </c>
      <c r="S121" s="35">
        <v>755</v>
      </c>
      <c r="T121" s="91"/>
      <c r="U121" s="93">
        <v>0</v>
      </c>
      <c r="V121" s="94">
        <v>0</v>
      </c>
      <c r="W121" s="16"/>
      <c r="X121" s="16"/>
      <c r="Y121" s="2"/>
    </row>
    <row r="122" spans="1:25" ht="52.5" customHeight="1">
      <c r="A122" s="2"/>
      <c r="B122" s="22"/>
      <c r="C122" s="22"/>
      <c r="D122" s="22"/>
      <c r="E122" s="22"/>
      <c r="F122" s="22"/>
      <c r="G122" s="22"/>
      <c r="H122" s="22"/>
      <c r="I122" s="22"/>
      <c r="J122" s="22"/>
      <c r="K122" s="22"/>
      <c r="L122" s="22"/>
      <c r="M122" s="22"/>
      <c r="N122" s="72" t="s">
        <v>15</v>
      </c>
      <c r="O122" s="71" t="s">
        <v>92</v>
      </c>
      <c r="P122" s="45">
        <v>200</v>
      </c>
      <c r="Q122" s="51" t="s">
        <v>17</v>
      </c>
      <c r="R122" s="47" t="s">
        <v>32</v>
      </c>
      <c r="S122" s="90">
        <f>S123</f>
        <v>201</v>
      </c>
      <c r="T122" s="91"/>
      <c r="U122" s="93"/>
      <c r="V122" s="94"/>
      <c r="W122" s="16"/>
      <c r="X122" s="16"/>
      <c r="Y122" s="2"/>
    </row>
    <row r="123" spans="1:25" ht="53.25" customHeight="1">
      <c r="A123" s="2"/>
      <c r="B123" s="22"/>
      <c r="C123" s="22"/>
      <c r="D123" s="22"/>
      <c r="E123" s="22"/>
      <c r="F123" s="22"/>
      <c r="G123" s="22"/>
      <c r="H123" s="22"/>
      <c r="I123" s="22"/>
      <c r="J123" s="22"/>
      <c r="K123" s="22"/>
      <c r="L123" s="22"/>
      <c r="M123" s="22"/>
      <c r="N123" s="72" t="s">
        <v>16</v>
      </c>
      <c r="O123" s="71" t="s">
        <v>92</v>
      </c>
      <c r="P123" s="45">
        <v>240</v>
      </c>
      <c r="Q123" s="51" t="s">
        <v>17</v>
      </c>
      <c r="R123" s="47" t="s">
        <v>32</v>
      </c>
      <c r="S123" s="35">
        <v>201</v>
      </c>
      <c r="T123" s="91"/>
      <c r="U123" s="93">
        <v>0</v>
      </c>
      <c r="V123" s="94">
        <v>0</v>
      </c>
      <c r="W123" s="16"/>
      <c r="X123" s="16"/>
      <c r="Y123" s="2"/>
    </row>
    <row r="124" spans="1:25" ht="51.75" customHeight="1">
      <c r="A124" s="2"/>
      <c r="B124" s="22"/>
      <c r="C124" s="22"/>
      <c r="D124" s="22"/>
      <c r="E124" s="22"/>
      <c r="F124" s="22"/>
      <c r="G124" s="22"/>
      <c r="H124" s="22"/>
      <c r="I124" s="22"/>
      <c r="J124" s="22"/>
      <c r="K124" s="22"/>
      <c r="L124" s="22"/>
      <c r="M124" s="22"/>
      <c r="N124" s="72" t="s">
        <v>15</v>
      </c>
      <c r="O124" s="71" t="s">
        <v>92</v>
      </c>
      <c r="P124" s="45">
        <v>200</v>
      </c>
      <c r="Q124" s="51" t="s">
        <v>17</v>
      </c>
      <c r="R124" s="47" t="s">
        <v>40</v>
      </c>
      <c r="S124" s="90">
        <f>S125</f>
        <v>270</v>
      </c>
      <c r="T124" s="91"/>
      <c r="U124" s="93"/>
      <c r="V124" s="94"/>
      <c r="W124" s="16"/>
      <c r="X124" s="16"/>
      <c r="Y124" s="2"/>
    </row>
    <row r="125" spans="1:25" ht="46.5" customHeight="1">
      <c r="A125" s="2"/>
      <c r="B125" s="22"/>
      <c r="C125" s="22"/>
      <c r="D125" s="22"/>
      <c r="E125" s="22"/>
      <c r="F125" s="22"/>
      <c r="G125" s="22"/>
      <c r="H125" s="22"/>
      <c r="I125" s="22"/>
      <c r="J125" s="22"/>
      <c r="K125" s="22"/>
      <c r="L125" s="22"/>
      <c r="M125" s="22"/>
      <c r="N125" s="72" t="s">
        <v>16</v>
      </c>
      <c r="O125" s="71" t="s">
        <v>92</v>
      </c>
      <c r="P125" s="45">
        <v>240</v>
      </c>
      <c r="Q125" s="51" t="s">
        <v>17</v>
      </c>
      <c r="R125" s="47" t="s">
        <v>40</v>
      </c>
      <c r="S125" s="35">
        <v>270</v>
      </c>
      <c r="T125" s="91"/>
      <c r="U125" s="93">
        <v>0</v>
      </c>
      <c r="V125" s="94">
        <v>0</v>
      </c>
      <c r="W125" s="16"/>
      <c r="X125" s="16"/>
      <c r="Y125" s="2"/>
    </row>
    <row r="126" spans="1:25" ht="46.5" customHeight="1">
      <c r="A126" s="2"/>
      <c r="B126" s="22"/>
      <c r="C126" s="22"/>
      <c r="D126" s="22"/>
      <c r="E126" s="22"/>
      <c r="F126" s="22"/>
      <c r="G126" s="22"/>
      <c r="H126" s="22"/>
      <c r="I126" s="22"/>
      <c r="J126" s="22"/>
      <c r="K126" s="22"/>
      <c r="L126" s="22"/>
      <c r="M126" s="22"/>
      <c r="N126" s="72" t="s">
        <v>15</v>
      </c>
      <c r="O126" s="71" t="s">
        <v>92</v>
      </c>
      <c r="P126" s="45">
        <v>200</v>
      </c>
      <c r="Q126" s="51" t="s">
        <v>17</v>
      </c>
      <c r="R126" s="47" t="s">
        <v>19</v>
      </c>
      <c r="S126" s="90">
        <f>S127</f>
        <v>375</v>
      </c>
      <c r="T126" s="91"/>
      <c r="U126" s="93"/>
      <c r="V126" s="94"/>
      <c r="W126" s="16"/>
      <c r="X126" s="16"/>
      <c r="Y126" s="2"/>
    </row>
    <row r="127" spans="1:25" ht="26.25" customHeight="1">
      <c r="A127" s="2"/>
      <c r="B127" s="22"/>
      <c r="C127" s="22"/>
      <c r="D127" s="22"/>
      <c r="E127" s="22"/>
      <c r="F127" s="22"/>
      <c r="G127" s="22"/>
      <c r="H127" s="22"/>
      <c r="I127" s="22"/>
      <c r="J127" s="22"/>
      <c r="K127" s="22"/>
      <c r="L127" s="22"/>
      <c r="M127" s="22"/>
      <c r="N127" s="72" t="s">
        <v>16</v>
      </c>
      <c r="O127" s="71" t="s">
        <v>92</v>
      </c>
      <c r="P127" s="45">
        <v>240</v>
      </c>
      <c r="Q127" s="51" t="s">
        <v>17</v>
      </c>
      <c r="R127" s="47" t="s">
        <v>19</v>
      </c>
      <c r="S127" s="35">
        <v>375</v>
      </c>
      <c r="T127" s="91"/>
      <c r="U127" s="93">
        <v>0</v>
      </c>
      <c r="V127" s="94">
        <v>0</v>
      </c>
      <c r="W127" s="16"/>
      <c r="X127" s="16"/>
      <c r="Y127" s="2"/>
    </row>
    <row r="128" spans="1:25" ht="29.25" customHeight="1">
      <c r="A128" s="2"/>
      <c r="B128" s="22"/>
      <c r="C128" s="22"/>
      <c r="D128" s="22"/>
      <c r="E128" s="22"/>
      <c r="F128" s="22"/>
      <c r="G128" s="22"/>
      <c r="H128" s="22"/>
      <c r="I128" s="22"/>
      <c r="J128" s="22"/>
      <c r="K128" s="22"/>
      <c r="L128" s="22"/>
      <c r="M128" s="22"/>
      <c r="N128" s="37" t="s">
        <v>79</v>
      </c>
      <c r="O128" s="71" t="s">
        <v>92</v>
      </c>
      <c r="P128" s="45">
        <v>600</v>
      </c>
      <c r="Q128" s="51" t="s">
        <v>67</v>
      </c>
      <c r="R128" s="47" t="s">
        <v>32</v>
      </c>
      <c r="S128" s="90">
        <f>S129</f>
        <v>4475.3999999999996</v>
      </c>
      <c r="T128" s="91"/>
      <c r="U128" s="93"/>
      <c r="V128" s="94"/>
      <c r="W128" s="16"/>
      <c r="X128" s="16"/>
      <c r="Y128" s="2"/>
    </row>
    <row r="129" spans="1:25" ht="21.75" customHeight="1">
      <c r="A129" s="2"/>
      <c r="B129" s="22"/>
      <c r="C129" s="22"/>
      <c r="D129" s="22"/>
      <c r="E129" s="22"/>
      <c r="F129" s="22"/>
      <c r="G129" s="22"/>
      <c r="H129" s="22"/>
      <c r="I129" s="22"/>
      <c r="J129" s="22"/>
      <c r="K129" s="22"/>
      <c r="L129" s="22"/>
      <c r="M129" s="22"/>
      <c r="N129" s="37" t="s">
        <v>80</v>
      </c>
      <c r="O129" s="71" t="s">
        <v>92</v>
      </c>
      <c r="P129" s="45">
        <v>610</v>
      </c>
      <c r="Q129" s="51" t="s">
        <v>67</v>
      </c>
      <c r="R129" s="47" t="s">
        <v>32</v>
      </c>
      <c r="S129" s="35">
        <v>4475.3999999999996</v>
      </c>
      <c r="T129" s="91"/>
      <c r="U129" s="93">
        <v>0</v>
      </c>
      <c r="V129" s="94">
        <v>0</v>
      </c>
      <c r="W129" s="16"/>
      <c r="X129" s="16"/>
      <c r="Y129" s="2"/>
    </row>
    <row r="130" spans="1:25" ht="23.25" customHeight="1">
      <c r="A130" s="2"/>
      <c r="B130" s="22"/>
      <c r="C130" s="22"/>
      <c r="D130" s="22"/>
      <c r="E130" s="22"/>
      <c r="F130" s="22"/>
      <c r="G130" s="22"/>
      <c r="H130" s="22"/>
      <c r="I130" s="22"/>
      <c r="J130" s="22"/>
      <c r="K130" s="22"/>
      <c r="L130" s="22"/>
      <c r="M130" s="22"/>
      <c r="N130" s="52" t="s">
        <v>84</v>
      </c>
      <c r="O130" s="71" t="s">
        <v>92</v>
      </c>
      <c r="P130" s="45">
        <v>300</v>
      </c>
      <c r="Q130" s="51" t="s">
        <v>56</v>
      </c>
      <c r="R130" s="47" t="s">
        <v>32</v>
      </c>
      <c r="S130" s="90">
        <f>S131</f>
        <v>454.1</v>
      </c>
      <c r="T130" s="91"/>
      <c r="U130" s="93"/>
      <c r="V130" s="94"/>
      <c r="W130" s="16"/>
      <c r="X130" s="16"/>
      <c r="Y130" s="2"/>
    </row>
    <row r="131" spans="1:25" ht="38.25" customHeight="1">
      <c r="A131" s="2"/>
      <c r="B131" s="22"/>
      <c r="C131" s="22"/>
      <c r="D131" s="22"/>
      <c r="E131" s="22"/>
      <c r="F131" s="22"/>
      <c r="G131" s="22"/>
      <c r="H131" s="22"/>
      <c r="I131" s="22"/>
      <c r="J131" s="22"/>
      <c r="K131" s="22"/>
      <c r="L131" s="22"/>
      <c r="M131" s="22"/>
      <c r="N131" s="52" t="s">
        <v>85</v>
      </c>
      <c r="O131" s="71" t="s">
        <v>92</v>
      </c>
      <c r="P131" s="45">
        <v>310</v>
      </c>
      <c r="Q131" s="51" t="s">
        <v>56</v>
      </c>
      <c r="R131" s="47" t="s">
        <v>32</v>
      </c>
      <c r="S131" s="35">
        <v>454.1</v>
      </c>
      <c r="T131" s="91"/>
      <c r="U131" s="93">
        <v>0</v>
      </c>
      <c r="V131" s="94">
        <v>0</v>
      </c>
      <c r="W131" s="16"/>
      <c r="X131" s="16"/>
      <c r="Y131" s="2"/>
    </row>
    <row r="132" spans="1:25" ht="20.25" customHeight="1">
      <c r="A132" s="2"/>
      <c r="B132" s="22"/>
      <c r="C132" s="22"/>
      <c r="D132" s="22"/>
      <c r="E132" s="22"/>
      <c r="F132" s="22"/>
      <c r="G132" s="22"/>
      <c r="H132" s="22"/>
      <c r="I132" s="22"/>
      <c r="J132" s="22"/>
      <c r="K132" s="22"/>
      <c r="L132" s="22"/>
      <c r="M132" s="22"/>
      <c r="N132" s="52" t="s">
        <v>96</v>
      </c>
      <c r="O132" s="81" t="s">
        <v>95</v>
      </c>
      <c r="P132" s="82"/>
      <c r="Q132" s="51"/>
      <c r="R132" s="47"/>
      <c r="S132" s="90">
        <f>S133</f>
        <v>0</v>
      </c>
      <c r="T132" s="91"/>
      <c r="U132" s="90">
        <f t="shared" ref="U132:V133" si="32">U133</f>
        <v>122.3</v>
      </c>
      <c r="V132" s="90">
        <f t="shared" si="32"/>
        <v>249.3</v>
      </c>
      <c r="W132" s="16"/>
      <c r="X132" s="16"/>
      <c r="Y132" s="2"/>
    </row>
    <row r="133" spans="1:25" ht="23.25" customHeight="1">
      <c r="A133" s="2"/>
      <c r="B133" s="22"/>
      <c r="C133" s="22"/>
      <c r="D133" s="22"/>
      <c r="E133" s="22"/>
      <c r="F133" s="22"/>
      <c r="G133" s="22"/>
      <c r="H133" s="22"/>
      <c r="I133" s="22"/>
      <c r="J133" s="22"/>
      <c r="K133" s="22"/>
      <c r="L133" s="22"/>
      <c r="M133" s="22"/>
      <c r="N133" s="52" t="s">
        <v>96</v>
      </c>
      <c r="O133" s="81" t="s">
        <v>95</v>
      </c>
      <c r="P133" s="82">
        <v>900</v>
      </c>
      <c r="Q133" s="82">
        <v>99</v>
      </c>
      <c r="R133" s="82">
        <v>99</v>
      </c>
      <c r="S133" s="35">
        <f>S134</f>
        <v>0</v>
      </c>
      <c r="T133" s="91"/>
      <c r="U133" s="35">
        <f t="shared" si="32"/>
        <v>122.3</v>
      </c>
      <c r="V133" s="35">
        <f t="shared" si="32"/>
        <v>249.3</v>
      </c>
      <c r="W133" s="16"/>
      <c r="X133" s="16"/>
      <c r="Y133" s="2"/>
    </row>
    <row r="134" spans="1:25" ht="23.25" customHeight="1">
      <c r="A134" s="2"/>
      <c r="B134" s="22"/>
      <c r="C134" s="22"/>
      <c r="D134" s="22"/>
      <c r="E134" s="22"/>
      <c r="F134" s="22"/>
      <c r="G134" s="22"/>
      <c r="H134" s="22"/>
      <c r="I134" s="22"/>
      <c r="J134" s="22"/>
      <c r="K134" s="22"/>
      <c r="L134" s="22"/>
      <c r="M134" s="22"/>
      <c r="N134" s="52" t="s">
        <v>96</v>
      </c>
      <c r="O134" s="81" t="s">
        <v>95</v>
      </c>
      <c r="P134" s="82">
        <v>990</v>
      </c>
      <c r="Q134" s="82">
        <v>99</v>
      </c>
      <c r="R134" s="82">
        <v>99</v>
      </c>
      <c r="S134" s="35"/>
      <c r="T134" s="91"/>
      <c r="U134" s="95">
        <v>122.3</v>
      </c>
      <c r="V134" s="96">
        <v>249.3</v>
      </c>
      <c r="W134" s="16"/>
      <c r="X134" s="16"/>
      <c r="Y134" s="2"/>
    </row>
    <row r="135" spans="1:25" ht="17.25" customHeight="1">
      <c r="A135" s="2"/>
      <c r="B135" s="22"/>
      <c r="C135" s="22"/>
      <c r="D135" s="22"/>
      <c r="E135" s="22"/>
      <c r="F135" s="22"/>
      <c r="G135" s="22"/>
      <c r="H135" s="22"/>
      <c r="I135" s="22"/>
      <c r="J135" s="22"/>
      <c r="K135" s="22"/>
      <c r="L135" s="22"/>
      <c r="M135" s="22"/>
      <c r="N135" s="83" t="s">
        <v>94</v>
      </c>
      <c r="O135" s="84"/>
      <c r="P135" s="85"/>
      <c r="Q135" s="86"/>
      <c r="R135" s="87"/>
      <c r="S135" s="90">
        <f>S16+S30</f>
        <v>19849.300000000003</v>
      </c>
      <c r="T135" s="91"/>
      <c r="U135" s="90">
        <f>U16+U30</f>
        <v>5075.1000000000013</v>
      </c>
      <c r="V135" s="90">
        <f>V16+V30</f>
        <v>5187.6000000000013</v>
      </c>
      <c r="W135" s="16"/>
      <c r="X135" s="16"/>
      <c r="Y135" s="2"/>
    </row>
    <row r="136" spans="1:25" ht="17.25" customHeight="1">
      <c r="A136" s="11"/>
      <c r="B136" s="103" t="s">
        <v>2</v>
      </c>
      <c r="C136" s="103"/>
      <c r="D136" s="103"/>
      <c r="E136" s="103"/>
      <c r="F136" s="103"/>
      <c r="G136" s="103"/>
      <c r="H136" s="103"/>
      <c r="I136" s="103"/>
      <c r="J136" s="103"/>
      <c r="K136" s="103"/>
      <c r="L136" s="10">
        <v>113</v>
      </c>
      <c r="M136" s="9"/>
      <c r="N136" s="21"/>
      <c r="O136" s="14"/>
      <c r="P136" s="13"/>
      <c r="Q136" s="33"/>
      <c r="R136" s="34"/>
      <c r="S136" s="4"/>
      <c r="T136" s="8"/>
      <c r="U136" s="12"/>
      <c r="V136" s="4"/>
      <c r="W136" s="7" t="s">
        <v>1</v>
      </c>
      <c r="X136" s="6"/>
      <c r="Y136" s="5"/>
    </row>
    <row r="137" spans="1:25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5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</row>
    <row r="138" spans="1:25" ht="12.7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102" t="s">
        <v>0</v>
      </c>
      <c r="O138" s="102"/>
      <c r="P138" s="102"/>
      <c r="Q138" s="102"/>
      <c r="R138" s="3"/>
      <c r="S138" s="3"/>
      <c r="T138" s="2"/>
      <c r="U138" s="2"/>
      <c r="V138" s="2"/>
      <c r="W138" s="2"/>
      <c r="X138" s="1"/>
      <c r="Y138" s="1"/>
    </row>
  </sheetData>
  <mergeCells count="16">
    <mergeCell ref="R1:V5"/>
    <mergeCell ref="N138:Q138"/>
    <mergeCell ref="B136:K136"/>
    <mergeCell ref="S12:V12"/>
    <mergeCell ref="S13:S14"/>
    <mergeCell ref="U13:U14"/>
    <mergeCell ref="V13:V14"/>
    <mergeCell ref="N8:V10"/>
    <mergeCell ref="N26:N27"/>
    <mergeCell ref="O26:O27"/>
    <mergeCell ref="P26:P27"/>
    <mergeCell ref="Q26:Q27"/>
    <mergeCell ref="R26:R27"/>
    <mergeCell ref="S26:S27"/>
    <mergeCell ref="U26:U27"/>
    <mergeCell ref="V26:V27"/>
  </mergeCells>
  <pageMargins left="0.98425196850393704" right="0.39370078740157483" top="0.78740157480314965" bottom="0.78740157480314965" header="0.51181102362204722" footer="0.51181102362204722"/>
  <pageSetup paperSize="9" scale="7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ассигн</vt:lpstr>
      <vt:lpstr>ассигн!Заголовки_для_печати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Bah_sa</dc:creator>
  <cp:lastModifiedBy>Buh_Dmitr</cp:lastModifiedBy>
  <cp:lastPrinted>2023-11-03T04:35:17Z</cp:lastPrinted>
  <dcterms:created xsi:type="dcterms:W3CDTF">2021-05-04T02:38:45Z</dcterms:created>
  <dcterms:modified xsi:type="dcterms:W3CDTF">2024-02-06T04:12:05Z</dcterms:modified>
</cp:coreProperties>
</file>