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240" windowWidth="15600" windowHeight="9975"/>
  </bookViews>
  <sheets>
    <sheet name="ассигн" sheetId="1" r:id="rId1"/>
  </sheets>
  <definedNames>
    <definedName name="_xlnm.Print_Titles" localSheetId="0">ассигн!$13:$15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7" i="1"/>
  <c r="Z126" s="1"/>
  <c r="Z125" s="1"/>
  <c r="Z124" s="1"/>
  <c r="Z115" s="1"/>
  <c r="Y115"/>
  <c r="Y124"/>
  <c r="Y125"/>
  <c r="Y126"/>
  <c r="Y127"/>
  <c r="Z77" l="1"/>
  <c r="Y77"/>
  <c r="W77"/>
  <c r="W142"/>
  <c r="Z100" l="1"/>
  <c r="Z99" s="1"/>
  <c r="Y100"/>
  <c r="Y99" s="1"/>
  <c r="W100"/>
  <c r="W99" s="1"/>
  <c r="Z168" l="1"/>
  <c r="Y168"/>
  <c r="W109"/>
  <c r="W108" s="1"/>
  <c r="Y165" l="1"/>
  <c r="W130"/>
  <c r="W129" s="1"/>
  <c r="W127"/>
  <c r="W126" s="1"/>
  <c r="W122"/>
  <c r="W121" s="1"/>
  <c r="W125" l="1"/>
  <c r="W124" s="1"/>
  <c r="W177"/>
  <c r="Z65" l="1"/>
  <c r="Z64" s="1"/>
  <c r="Y65"/>
  <c r="Y64" s="1"/>
  <c r="Z39"/>
  <c r="Y39"/>
  <c r="Z37"/>
  <c r="Z36" s="1"/>
  <c r="Y37"/>
  <c r="W39"/>
  <c r="W37"/>
  <c r="W65"/>
  <c r="W64" s="1"/>
  <c r="Z189"/>
  <c r="Y189"/>
  <c r="Y188" s="1"/>
  <c r="Y187" s="1"/>
  <c r="Y186" s="1"/>
  <c r="Y185" s="1"/>
  <c r="Z188"/>
  <c r="Z187" s="1"/>
  <c r="Z186" s="1"/>
  <c r="Z185" s="1"/>
  <c r="Z183"/>
  <c r="Z182" s="1"/>
  <c r="Y183"/>
  <c r="Y182" s="1"/>
  <c r="Z177"/>
  <c r="Y177"/>
  <c r="Z176"/>
  <c r="Y176"/>
  <c r="Z174"/>
  <c r="Z173" s="1"/>
  <c r="Z172" s="1"/>
  <c r="Z171" s="1"/>
  <c r="Z170" s="1"/>
  <c r="Y174"/>
  <c r="Y173" s="1"/>
  <c r="Y172" s="1"/>
  <c r="Y171" s="1"/>
  <c r="Y170" s="1"/>
  <c r="Z166"/>
  <c r="Z165" s="1"/>
  <c r="Z163"/>
  <c r="Y163"/>
  <c r="Z162"/>
  <c r="Y162"/>
  <c r="Z157"/>
  <c r="Y157"/>
  <c r="Z156"/>
  <c r="Y156"/>
  <c r="Z154"/>
  <c r="Y154"/>
  <c r="Y153" s="1"/>
  <c r="Z153"/>
  <c r="Z151"/>
  <c r="Y151"/>
  <c r="Y150" s="1"/>
  <c r="Z150"/>
  <c r="Z148"/>
  <c r="Z147" s="1"/>
  <c r="Y148"/>
  <c r="Y147" s="1"/>
  <c r="Z145"/>
  <c r="Z144" s="1"/>
  <c r="Y145"/>
  <c r="Y144" s="1"/>
  <c r="Z142"/>
  <c r="Y142"/>
  <c r="Y141" s="1"/>
  <c r="Z141"/>
  <c r="Z139"/>
  <c r="Y139"/>
  <c r="Y138" s="1"/>
  <c r="Y137" s="1"/>
  <c r="Z138"/>
  <c r="Z135"/>
  <c r="Y135"/>
  <c r="Y134" s="1"/>
  <c r="Y133" s="1"/>
  <c r="Z134"/>
  <c r="Z133" s="1"/>
  <c r="Z119"/>
  <c r="Z118" s="1"/>
  <c r="Z117" s="1"/>
  <c r="Z116" s="1"/>
  <c r="Y119"/>
  <c r="Y118" s="1"/>
  <c r="Y117" s="1"/>
  <c r="Y116" s="1"/>
  <c r="Z113"/>
  <c r="Z112" s="1"/>
  <c r="Z111" s="1"/>
  <c r="Y113"/>
  <c r="Y112" s="1"/>
  <c r="Y111" s="1"/>
  <c r="Z109"/>
  <c r="Z108" s="1"/>
  <c r="Z107" s="1"/>
  <c r="Z106" s="1"/>
  <c r="Y109"/>
  <c r="Y108" s="1"/>
  <c r="Y107" s="1"/>
  <c r="Y106" s="1"/>
  <c r="Z104"/>
  <c r="Z103" s="1"/>
  <c r="Y104"/>
  <c r="Y103" s="1"/>
  <c r="Z95"/>
  <c r="Z94" s="1"/>
  <c r="Z93" s="1"/>
  <c r="Z92" s="1"/>
  <c r="Y95"/>
  <c r="Y94" s="1"/>
  <c r="Y93" s="1"/>
  <c r="Y92" s="1"/>
  <c r="Z90"/>
  <c r="Y90"/>
  <c r="Z89"/>
  <c r="Z88" s="1"/>
  <c r="Z87" s="1"/>
  <c r="Y89"/>
  <c r="Y88" s="1"/>
  <c r="Y87" s="1"/>
  <c r="Z85"/>
  <c r="Y85"/>
  <c r="Z84"/>
  <c r="Z83" s="1"/>
  <c r="Z82" s="1"/>
  <c r="Y84"/>
  <c r="Y83" s="1"/>
  <c r="Y82" s="1"/>
  <c r="Z79"/>
  <c r="Z78" s="1"/>
  <c r="Y79"/>
  <c r="Y78" s="1"/>
  <c r="Z73"/>
  <c r="Y73"/>
  <c r="Z71"/>
  <c r="Y71"/>
  <c r="Z70"/>
  <c r="Z69" s="1"/>
  <c r="Z68" s="1"/>
  <c r="Z67" s="1"/>
  <c r="Z62"/>
  <c r="Y62"/>
  <c r="Z60"/>
  <c r="Z59" s="1"/>
  <c r="Y60"/>
  <c r="Z55"/>
  <c r="Z54" s="1"/>
  <c r="Z53" s="1"/>
  <c r="Z52" s="1"/>
  <c r="Y55"/>
  <c r="Y54" s="1"/>
  <c r="Y53" s="1"/>
  <c r="Y52" s="1"/>
  <c r="Z50"/>
  <c r="Z49" s="1"/>
  <c r="Y50"/>
  <c r="Y49" s="1"/>
  <c r="Z47"/>
  <c r="Z46" s="1"/>
  <c r="Y47"/>
  <c r="Y46" s="1"/>
  <c r="Z42"/>
  <c r="Z41" s="1"/>
  <c r="Y42"/>
  <c r="Y41" s="1"/>
  <c r="Z34"/>
  <c r="Y34"/>
  <c r="Z31"/>
  <c r="Y31"/>
  <c r="Z29"/>
  <c r="Y29"/>
  <c r="Y28" s="1"/>
  <c r="Z24"/>
  <c r="Z23" s="1"/>
  <c r="Y24"/>
  <c r="Y23" s="1"/>
  <c r="Z21"/>
  <c r="Z20" s="1"/>
  <c r="Y21"/>
  <c r="Y20" s="1"/>
  <c r="W176"/>
  <c r="W174"/>
  <c r="W173" s="1"/>
  <c r="W189"/>
  <c r="W188" s="1"/>
  <c r="W187" s="1"/>
  <c r="W186" s="1"/>
  <c r="W185" s="1"/>
  <c r="W183"/>
  <c r="W182" s="1"/>
  <c r="W168"/>
  <c r="W166"/>
  <c r="W163"/>
  <c r="W162" s="1"/>
  <c r="W157"/>
  <c r="W156" s="1"/>
  <c r="W154"/>
  <c r="W153" s="1"/>
  <c r="W151"/>
  <c r="W150" s="1"/>
  <c r="W148"/>
  <c r="W147" s="1"/>
  <c r="W145"/>
  <c r="W144" s="1"/>
  <c r="W141"/>
  <c r="W139"/>
  <c r="W138" s="1"/>
  <c r="W135"/>
  <c r="W134" s="1"/>
  <c r="W133" s="1"/>
  <c r="W119"/>
  <c r="W118" s="1"/>
  <c r="Y70" l="1"/>
  <c r="Y69" s="1"/>
  <c r="Y68" s="1"/>
  <c r="Y67" s="1"/>
  <c r="Z28"/>
  <c r="Z102"/>
  <c r="Z98" s="1"/>
  <c r="Z97" s="1"/>
  <c r="Z81" s="1"/>
  <c r="W117"/>
  <c r="W116" s="1"/>
  <c r="W165"/>
  <c r="Y102"/>
  <c r="Y98" s="1"/>
  <c r="Y97" s="1"/>
  <c r="Y81" s="1"/>
  <c r="Z58"/>
  <c r="Z57" s="1"/>
  <c r="Y161"/>
  <c r="Y160" s="1"/>
  <c r="Y159" s="1"/>
  <c r="Z33"/>
  <c r="Z161"/>
  <c r="Z160" s="1"/>
  <c r="Z159" s="1"/>
  <c r="Z181"/>
  <c r="Z180" s="1"/>
  <c r="Z179" s="1"/>
  <c r="Y181"/>
  <c r="Y180" s="1"/>
  <c r="Y179" s="1"/>
  <c r="Z137"/>
  <c r="Z132" s="1"/>
  <c r="Y132"/>
  <c r="Z76"/>
  <c r="Z75" s="1"/>
  <c r="Y76"/>
  <c r="Y75" s="1"/>
  <c r="Y59"/>
  <c r="Y58" s="1"/>
  <c r="Y57" s="1"/>
  <c r="Z45"/>
  <c r="Z44" s="1"/>
  <c r="Y45"/>
  <c r="Y44" s="1"/>
  <c r="Y36"/>
  <c r="Y33" s="1"/>
  <c r="Y27" s="1"/>
  <c r="Y26" s="1"/>
  <c r="Z27"/>
  <c r="Z26" s="1"/>
  <c r="Z19"/>
  <c r="Z18" s="1"/>
  <c r="Y19"/>
  <c r="Y18" s="1"/>
  <c r="W172"/>
  <c r="W171" s="1"/>
  <c r="W170" s="1"/>
  <c r="W181"/>
  <c r="W180" s="1"/>
  <c r="W179" s="1"/>
  <c r="W137"/>
  <c r="W132" s="1"/>
  <c r="W113"/>
  <c r="W112" s="1"/>
  <c r="W111" s="1"/>
  <c r="W107"/>
  <c r="W106" s="1"/>
  <c r="W104"/>
  <c r="W103" s="1"/>
  <c r="W95"/>
  <c r="W94" s="1"/>
  <c r="W93" s="1"/>
  <c r="W92" s="1"/>
  <c r="W90"/>
  <c r="W89" s="1"/>
  <c r="W88" s="1"/>
  <c r="W87" s="1"/>
  <c r="W85"/>
  <c r="W84" s="1"/>
  <c r="W83" s="1"/>
  <c r="W82" s="1"/>
  <c r="W79"/>
  <c r="W78" s="1"/>
  <c r="W73"/>
  <c r="W71"/>
  <c r="W62"/>
  <c r="W60"/>
  <c r="W55"/>
  <c r="W54" s="1"/>
  <c r="W53" s="1"/>
  <c r="W52" s="1"/>
  <c r="W50"/>
  <c r="W49" s="1"/>
  <c r="W47"/>
  <c r="W46" s="1"/>
  <c r="W42"/>
  <c r="W41" s="1"/>
  <c r="W36"/>
  <c r="W34"/>
  <c r="W33" s="1"/>
  <c r="W24"/>
  <c r="W23" s="1"/>
  <c r="W21"/>
  <c r="W20" s="1"/>
  <c r="W31"/>
  <c r="W29"/>
  <c r="W102" l="1"/>
  <c r="W98" s="1"/>
  <c r="W97" s="1"/>
  <c r="W81" s="1"/>
  <c r="W115"/>
  <c r="Y17"/>
  <c r="Y191" s="1"/>
  <c r="Y16" s="1"/>
  <c r="Z17"/>
  <c r="Z191" s="1"/>
  <c r="Z16" s="1"/>
  <c r="W161"/>
  <c r="W160" s="1"/>
  <c r="W159" s="1"/>
  <c r="W76"/>
  <c r="W75" s="1"/>
  <c r="W70"/>
  <c r="W69" s="1"/>
  <c r="W68" s="1"/>
  <c r="W67" s="1"/>
  <c r="W59"/>
  <c r="W58" s="1"/>
  <c r="W57" s="1"/>
  <c r="W45"/>
  <c r="W44" s="1"/>
  <c r="W19"/>
  <c r="W18" s="1"/>
  <c r="W28"/>
  <c r="W27" s="1"/>
  <c r="W26" s="1"/>
  <c r="W17" l="1"/>
  <c r="W191" s="1"/>
  <c r="W16" s="1"/>
</calcChain>
</file>

<file path=xl/sharedStrings.xml><?xml version="1.0" encoding="utf-8"?>
<sst xmlns="http://schemas.openxmlformats.org/spreadsheetml/2006/main" count="819" uniqueCount="151">
  <si>
    <t xml:space="preserve">                                    ___________________</t>
  </si>
  <si>
    <t/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</si>
  <si>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</si>
  <si>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</si>
  <si>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</si>
  <si>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</si>
  <si>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</si>
  <si>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</si>
  <si>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</si>
  <si>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</si>
  <si>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</si>
  <si>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</si>
  <si>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</si>
  <si>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</si>
  <si>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Непрограммные направления местного бюджета</t>
  </si>
  <si>
    <t>99.0. 00.00000</t>
  </si>
  <si>
    <t>99.0.00. 70510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</si>
  <si>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</si>
  <si>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</si>
  <si>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99.0.00 70510</t>
  </si>
  <si>
    <t>Обеспечение деятельности главы органа муниципального самоуправления</t>
  </si>
  <si>
    <t>99.0.00. 01010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</si>
  <si>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 органами управления государственными внебюджетными фондами</t>
  </si>
  <si>
    <t>99.0.00. 00000</t>
  </si>
  <si>
    <t>Закупка товаров, работ услуг для государственных (муниципальных) нужд</t>
  </si>
  <si>
    <t>Иные закупки товаров, работ услуг для обеспечения государственных (муниципальных) нужд</t>
  </si>
  <si>
    <t>Обеспечение деятельности администрации муниципальных образований</t>
  </si>
  <si>
    <t>99.0.00. 01030</t>
  </si>
  <si>
    <t>Расходы на обеспечение функций муниципальных органов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</si>
  <si>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</si>
  <si>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</si>
  <si>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Расходы на осуществление отдельных государственных полномочий по решению вопросов в сфере административных правонарушений</t>
  </si>
  <si>
    <t>99.0.00. 70190</t>
  </si>
  <si>
    <t>Обеспечение деятельности финансовых, налоговых и таможенных органов и органов финансового(финансово-бюджетного) надзора</t>
  </si>
  <si>
    <t>Передача полномочий контрольно-счетного органа</t>
  </si>
  <si>
    <t>99.0.00. 00010</t>
  </si>
  <si>
    <t>Межбюджетные трансферты</t>
  </si>
  <si>
    <t xml:space="preserve"> 99.0.00. 00010</t>
  </si>
  <si>
    <t>Иные межбюджетные трансферты</t>
  </si>
  <si>
    <t>Передача полномочий по внутреннему финансовому контролю</t>
  </si>
  <si>
    <t>99.0.00. 00011</t>
  </si>
  <si>
    <t xml:space="preserve"> 99.0.00. 00011</t>
  </si>
  <si>
    <t>Резервные фонды местных администраций</t>
  </si>
  <si>
    <t>99.0.00 02020</t>
  </si>
  <si>
    <t>Резервные средства</t>
  </si>
  <si>
    <t xml:space="preserve">Другие общегосударственные вопросы                                                                                                                                                                                                                            </t>
  </si>
  <si>
    <t>Мероприятия в сфере общегосударственных вопросов, осуществляемые органами местного самоуправления</t>
  </si>
  <si>
    <t>99.0.00. 02040</t>
  </si>
  <si>
    <t>01</t>
  </si>
  <si>
    <t>02</t>
  </si>
  <si>
    <t>04</t>
  </si>
  <si>
    <t>06</t>
  </si>
  <si>
    <t>Сумма на 2024 год</t>
  </si>
  <si>
    <t>Сумма на 2025 год</t>
  </si>
  <si>
    <t>Сумма на 2026 год</t>
  </si>
  <si>
    <t>Национальная оборона</t>
  </si>
  <si>
    <t>Мобилизационная и вневойсковая подготовка</t>
  </si>
  <si>
    <t>Расходы на осуществление  первичного воинского учета на территориях, где отсутствуют военные комиссариаты</t>
  </si>
  <si>
    <t>03</t>
  </si>
  <si>
    <t>99.0.00. 51180</t>
  </si>
  <si>
    <t>99.0.00 51180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</si>
  <si>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</si>
  <si>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</si>
  <si>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сфере пожарной безопасности</t>
  </si>
  <si>
    <t xml:space="preserve">Резервные фонды </t>
  </si>
  <si>
    <t>99.0.00.00000</t>
  </si>
  <si>
    <t>99.0.00.03100</t>
  </si>
  <si>
    <t>99.0.00.70510</t>
  </si>
  <si>
    <t>Национальная экономика</t>
  </si>
  <si>
    <t>Сельское хозяйство и рыболовство</t>
  </si>
  <si>
    <t>Мероприятия в области сельского хозяйства</t>
  </si>
  <si>
    <t>Лесное хозяйство</t>
  </si>
  <si>
    <t>Мероприятия в области охраны, восстановления и использования лесов</t>
  </si>
  <si>
    <t>Транспорт</t>
  </si>
  <si>
    <t>Организация транспортного обслуживания населения</t>
  </si>
  <si>
    <t>Субсидии юридическим лицам (кроме некоммерческих организаций), индивидуальным предпринимателям, физическим лицам</t>
  </si>
  <si>
    <t>Дорожное хозяйство (дорожные фонды)</t>
  </si>
  <si>
    <t xml:space="preserve">Строительство, модернизация , реконструкция автомобильных дорог общего пользования, в том числе дорог в поселениях (за исключением автомобильных дорог федерального значения),  капитальный ремонт, ремонт и содержание автомобильных дорог общего пользования местного значения, включая разработку проектной документации </t>
  </si>
  <si>
    <t>Иные закупки товаров, работ услуг для обеспечения  государственных (муниципальных) нужд</t>
  </si>
  <si>
    <t>Другие вопросы в области национальной экономики</t>
  </si>
  <si>
    <t>Мероприятия по землеустройству и землепользованию</t>
  </si>
  <si>
    <t>Программные направления местного бюджета</t>
  </si>
  <si>
    <t>05</t>
  </si>
  <si>
    <t>07</t>
  </si>
  <si>
    <t>08</t>
  </si>
  <si>
    <t>09</t>
  </si>
  <si>
    <t>99.0.00.03120</t>
  </si>
  <si>
    <t>99.0.00.03110</t>
  </si>
  <si>
    <t>99.0.00.04030</t>
  </si>
  <si>
    <t>99.0.00.04010</t>
  </si>
  <si>
    <t>99.0.00.03040</t>
  </si>
  <si>
    <t>91.0.00.00000</t>
  </si>
  <si>
    <t>91.0.00.04040</t>
  </si>
  <si>
    <t>Благоустройство</t>
  </si>
  <si>
    <t>Освещение улиц и установка указателей с названиями улиц и номерами домов на территории муниципальных образований</t>
  </si>
  <si>
    <t>Озеленение территорий муниципальных образований</t>
  </si>
  <si>
    <t>Организация ритуальных услуг и содержание мест захоронения</t>
  </si>
  <si>
    <t>Прочие мероприятия по благоустройству муниципальных образований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</si>
  <si>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 программы Новосибирской области "Управление финансами в Новосибирской области"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</si>
  <si>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</si>
  <si>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</si>
  <si>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99.0.00.04120</t>
  </si>
  <si>
    <t>91.0.00. 00000</t>
  </si>
  <si>
    <t>91.0.00. 01080</t>
  </si>
  <si>
    <t>99.0.00.04220</t>
  </si>
  <si>
    <t>99.0.00.04210</t>
  </si>
  <si>
    <t>99.0.00.04230</t>
  </si>
  <si>
    <t>99.0.00.04290</t>
  </si>
  <si>
    <t>99000S0240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</si>
  <si>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 области «Управление финансами  в Новосибирской области"</t>
  </si>
  <si>
    <t>Жилищное хозяйство</t>
  </si>
  <si>
    <t>Мероприятия в области жилищного хозяйства</t>
  </si>
  <si>
    <t>Культура, кинематография</t>
  </si>
  <si>
    <t>Культура</t>
  </si>
  <si>
    <t>Предоставление субсидий бюджетным, автономным  учреждениям и иным некоммерческим организациям</t>
  </si>
  <si>
    <t>Субсидии бюджетным учреждениям</t>
  </si>
  <si>
    <t>Расходы связанные с обеспечением деятельности домов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</si>
  <si>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</si>
  <si>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</si>
  <si>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</si>
  <si>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</si>
  <si>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 xml:space="preserve">Публичные нормативные обязательства по социальным выплатам граждан </t>
  </si>
  <si>
    <t>Физическая культура и спорт</t>
  </si>
  <si>
    <t>Другие вопросы в области физической культуры и спорта</t>
  </si>
  <si>
    <t>Условно утвержденные расходы</t>
  </si>
  <si>
    <t>ИТОГО РАСХОДОВ</t>
  </si>
  <si>
    <t>99.0.00.05210</t>
  </si>
  <si>
    <t xml:space="preserve">  99.0.00.05210</t>
  </si>
  <si>
    <t xml:space="preserve"> 99.0.00.05210</t>
  </si>
  <si>
    <t>99.0.00.08010</t>
  </si>
  <si>
    <t>91.0.00.01060</t>
  </si>
  <si>
    <t>99.0.00.99990</t>
  </si>
  <si>
    <t>99.0.00. 02070</t>
  </si>
  <si>
    <r>
      <t xml:space="preserve">Реализация мероприятий государственной программы Новосибирской области </t>
    </r>
    <r>
      <rPr>
        <sz val="12"/>
        <color rgb="FF000000"/>
        <rFont val="Times New Roman"/>
        <family val="1"/>
        <charset val="204"/>
      </rPr>
      <t>"Управление финансами в Новосибирской области "</t>
    </r>
  </si>
  <si>
    <t>Публичные нормативные социальные выплаты гражданам</t>
  </si>
  <si>
    <t>Мероприятия в области коммунального хозяйства</t>
  </si>
  <si>
    <t>Коммунальное хозяйство</t>
  </si>
  <si>
    <t>99.0.00.04190</t>
  </si>
  <si>
    <t>Реализация мероприятий муниципальной программы "Развитие субъектов малого и среднего предпринимательства в  МО Никулинского сельсовета Татарского района Новосибирской области на 2023-2026 годы"</t>
  </si>
  <si>
    <t>Реализация мероприятий муниципальной программы «Профилактика наркомании, токсикомании и алкоголизма  на территории Никулинского сельсовета Татарского района Новосибирской области на 2024-2026 годы»</t>
  </si>
  <si>
    <t xml:space="preserve">
Реализация мероприятий муниципальной программы
 "Повышение безопасности дорожного движения на территории  Никулинского сельсовета Татарского района Новосибирской области на 2024-2026 годов»
</t>
  </si>
  <si>
    <t>91.0.00.70780</t>
  </si>
  <si>
    <t xml:space="preserve">Обеспечение деятельности подведомственных учреждений </t>
  </si>
  <si>
    <t>тыс.руб.</t>
  </si>
  <si>
    <t>Реализация мероприятий муниципальной программы "Развитие физической культуры и спорта  территории Никулинского сельсовета Татарского района Новосибирской области на 2024-2026 годы</t>
  </si>
  <si>
    <t xml:space="preserve">Ведомственная структура расходов бюджета Никулинского сельсовета Татарского района Новосибирской области на 2024 год и плановый период 2025 и 2026 годов </t>
  </si>
  <si>
    <t xml:space="preserve">Администрация Никулинского сельсовета Татарского района Новосибирской </t>
  </si>
  <si>
    <t>ГРБС</t>
  </si>
  <si>
    <t>018</t>
  </si>
  <si>
    <t>Приложение 4
  к решению сессии Совета депутатов Никулинского сельсовета Татарского района Новосибирской области  "О бюджете Никулинского сельсовета Татарского района Новосибирской области на 2024 год и плановый период 2025 и 2026 годов"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</si>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</sst>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NumberFormat="1" applyFont="1" applyFill="1" applyAlignment="1" applyProtection="1">
      <alignment horizontal="centerContinuous"/>
      <protection hidden="1"/>
    </xf>
    <xf numFmtId="0" fontId="10" fillId="0" borderId="0" xfId="0" applyFont="1" applyFill="1" applyProtection="1"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0" applyNumberFormat="1" applyFont="1" applyFill="1" applyBorder="1" applyAlignment="1" applyProtection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2" fillId="0" borderId="1" xfId="0" applyFont="1" applyBorder="1"/>
    <xf numFmtId="164" fontId="2" fillId="0" borderId="5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wrapText="1"/>
    </xf>
    <xf numFmtId="0" fontId="0" fillId="0" borderId="0" xfId="0" applyAlignment="1"/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5" xfId="0" applyNumberFormat="1" applyFont="1" applyFill="1" applyBorder="1" applyAlignment="1" applyProtection="1">
      <alignment horizontal="center" vertical="center"/>
      <protection hidden="1"/>
    </xf>
    <xf numFmtId="49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0" fontId="10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92"/>
  <sheetViews>
    <sheetView tabSelected="1" view="pageBreakPreview" topLeftCell="A16" zoomScale="130" zoomScaleNormal="100" zoomScaleSheetLayoutView="130" workbookViewId="0">
      <selection activeCell="Y178" sqref="Y178"/>
    </sheetView>
  </sheetViews>
  <sheetFormatPr defaultColWidth="9.140625" defaultRowHeight="12.75"/>
  <cols>
    <col min="1" max="1" width="1.5703125" customWidth="1"/>
    <col min="2" max="13" width="0" hidden="1" customWidth="1"/>
    <col min="14" max="14" width="53.7109375" customWidth="1"/>
    <col min="15" max="15" width="7.140625" customWidth="1"/>
    <col min="16" max="16" width="6.140625" customWidth="1"/>
    <col min="17" max="17" width="4.42578125" customWidth="1"/>
    <col min="18" max="18" width="0" hidden="1" customWidth="1"/>
    <col min="19" max="19" width="15.7109375" customWidth="1"/>
    <col min="20" max="20" width="6.85546875" customWidth="1"/>
    <col min="21" max="22" width="0" hidden="1" customWidth="1"/>
    <col min="23" max="23" width="17" customWidth="1"/>
    <col min="24" max="24" width="0" hidden="1" customWidth="1"/>
    <col min="25" max="25" width="17.140625" customWidth="1"/>
    <col min="26" max="26" width="18.5703125" customWidth="1"/>
    <col min="27" max="28" width="0" hidden="1" customWidth="1"/>
    <col min="29" max="29" width="0.140625" customWidth="1"/>
    <col min="30" max="257" width="9.140625" customWidth="1"/>
  </cols>
  <sheetData>
    <row r="1" spans="1:29" ht="14.2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99" t="s">
        <v>149</v>
      </c>
      <c r="X1" s="100"/>
      <c r="Y1" s="100"/>
      <c r="Z1" s="100"/>
      <c r="AA1" s="19"/>
      <c r="AB1" s="19"/>
      <c r="AC1" s="19"/>
    </row>
    <row r="2" spans="1:29" ht="14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00"/>
      <c r="X2" s="100"/>
      <c r="Y2" s="100"/>
      <c r="Z2" s="100"/>
      <c r="AA2" s="19"/>
      <c r="AB2" s="19"/>
      <c r="AC2" s="19"/>
    </row>
    <row r="3" spans="1:29" ht="14.2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00"/>
      <c r="X3" s="100"/>
      <c r="Y3" s="100"/>
      <c r="Z3" s="100"/>
      <c r="AA3" s="19"/>
      <c r="AB3" s="19"/>
      <c r="AC3" s="19"/>
    </row>
    <row r="4" spans="1:29" ht="14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100"/>
      <c r="X4" s="100"/>
      <c r="Y4" s="100"/>
      <c r="Z4" s="100"/>
      <c r="AA4" s="20"/>
      <c r="AB4" s="20"/>
      <c r="AC4" s="20"/>
    </row>
    <row r="5" spans="1:29" ht="33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100"/>
      <c r="X5" s="100"/>
      <c r="Y5" s="100"/>
      <c r="Z5" s="100"/>
      <c r="AA5" s="20"/>
      <c r="AB5" s="20"/>
      <c r="AC5" s="20"/>
    </row>
    <row r="6" spans="1:29" ht="14.2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2"/>
      <c r="X6" s="22"/>
      <c r="Y6" s="22"/>
      <c r="Z6" s="22"/>
      <c r="AA6" s="20"/>
      <c r="AB6" s="20"/>
      <c r="AC6" s="20"/>
    </row>
    <row r="7" spans="1:29" ht="14.2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2"/>
      <c r="X7" s="22"/>
      <c r="Y7" s="22"/>
      <c r="Z7" s="22"/>
      <c r="AA7" s="20"/>
      <c r="AB7" s="20"/>
      <c r="AC7" s="20"/>
    </row>
    <row r="8" spans="1:29" ht="14.2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111" t="s">
        <v>145</v>
      </c>
      <c r="O8" s="111"/>
      <c r="P8" s="111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20"/>
      <c r="AC8" s="20"/>
    </row>
    <row r="9" spans="1:29" ht="14.2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20"/>
      <c r="AC9" s="20"/>
    </row>
    <row r="10" spans="1:29" ht="11.2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20"/>
      <c r="AC10" s="20"/>
    </row>
    <row r="11" spans="1:29" ht="8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0"/>
      <c r="N11" s="22"/>
      <c r="O11" s="90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1"/>
      <c r="AB11" s="20"/>
      <c r="AC11" s="20"/>
    </row>
    <row r="12" spans="1:29" ht="12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104" t="s">
        <v>143</v>
      </c>
      <c r="X12" s="104"/>
      <c r="Y12" s="104"/>
      <c r="Z12" s="104"/>
      <c r="AA12" s="2"/>
      <c r="AB12" s="1"/>
      <c r="AC12" s="1"/>
    </row>
    <row r="13" spans="1:29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91"/>
      <c r="P13" s="18"/>
      <c r="Q13" s="17"/>
      <c r="R13" s="105"/>
      <c r="S13" s="18"/>
      <c r="T13" s="17"/>
      <c r="U13" s="16" t="s">
        <v>1</v>
      </c>
      <c r="V13" s="102" t="s">
        <v>11</v>
      </c>
      <c r="W13" s="107" t="s">
        <v>52</v>
      </c>
      <c r="X13" s="15"/>
      <c r="Y13" s="109" t="s">
        <v>53</v>
      </c>
      <c r="Z13" s="107" t="s">
        <v>54</v>
      </c>
      <c r="AA13" s="2"/>
      <c r="AB13" s="1"/>
      <c r="AC13" s="1"/>
    </row>
    <row r="14" spans="1:29" ht="42" customHeight="1">
      <c r="A14" s="2"/>
      <c r="B14" s="10"/>
      <c r="C14" s="10" t="s">
        <v>10</v>
      </c>
      <c r="D14" s="10"/>
      <c r="E14" s="10"/>
      <c r="F14" s="10"/>
      <c r="G14" s="10"/>
      <c r="H14" s="10"/>
      <c r="I14" s="10" t="s">
        <v>9</v>
      </c>
      <c r="J14" s="10"/>
      <c r="K14" s="10"/>
      <c r="L14" s="10"/>
      <c r="M14" s="10"/>
      <c r="N14" s="14" t="s">
        <v>8</v>
      </c>
      <c r="O14" s="14" t="s">
        <v>147</v>
      </c>
      <c r="P14" s="14" t="s">
        <v>7</v>
      </c>
      <c r="Q14" s="13" t="s">
        <v>6</v>
      </c>
      <c r="R14" s="105"/>
      <c r="S14" s="14" t="s">
        <v>5</v>
      </c>
      <c r="T14" s="13" t="s">
        <v>4</v>
      </c>
      <c r="U14" s="12" t="s">
        <v>3</v>
      </c>
      <c r="V14" s="103"/>
      <c r="W14" s="108"/>
      <c r="X14" s="11" t="s">
        <v>2</v>
      </c>
      <c r="Y14" s="110"/>
      <c r="Z14" s="108"/>
      <c r="AA14" s="3"/>
      <c r="AB14" s="3"/>
      <c r="AC14" s="2"/>
    </row>
    <row r="15" spans="1:29" ht="15" customHeight="1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3">
        <v>1</v>
      </c>
      <c r="O15" s="23"/>
      <c r="P15" s="24">
        <v>2</v>
      </c>
      <c r="Q15" s="24">
        <v>3</v>
      </c>
      <c r="R15" s="106"/>
      <c r="S15" s="9">
        <v>4</v>
      </c>
      <c r="T15" s="24">
        <v>5</v>
      </c>
      <c r="U15" s="8"/>
      <c r="V15" s="7"/>
      <c r="W15" s="6">
        <v>6</v>
      </c>
      <c r="X15" s="5"/>
      <c r="Y15" s="4">
        <v>7</v>
      </c>
      <c r="Z15" s="4">
        <v>8</v>
      </c>
      <c r="AA15" s="3"/>
      <c r="AB15" s="3"/>
      <c r="AC15" s="2"/>
    </row>
    <row r="16" spans="1:29" ht="26.25" customHeight="1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94" t="s">
        <v>146</v>
      </c>
      <c r="O16" s="96" t="s">
        <v>148</v>
      </c>
      <c r="P16" s="24"/>
      <c r="Q16" s="24"/>
      <c r="R16" s="92"/>
      <c r="S16" s="23"/>
      <c r="T16" s="24"/>
      <c r="U16" s="8"/>
      <c r="V16" s="7"/>
      <c r="W16" s="34">
        <f>W191</f>
        <v>19849.3</v>
      </c>
      <c r="X16" s="93"/>
      <c r="Y16" s="34">
        <f>Y191</f>
        <v>5075.1000000000004</v>
      </c>
      <c r="Z16" s="95">
        <f>Z191</f>
        <v>5187.6000000000004</v>
      </c>
      <c r="AA16" s="3"/>
      <c r="AB16" s="3"/>
      <c r="AC16" s="2"/>
    </row>
    <row r="17" spans="1:29" ht="15" customHeight="1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8" t="s">
        <v>12</v>
      </c>
      <c r="O17" s="96" t="s">
        <v>148</v>
      </c>
      <c r="P17" s="29" t="s">
        <v>48</v>
      </c>
      <c r="Q17" s="30"/>
      <c r="R17" s="26"/>
      <c r="S17" s="25"/>
      <c r="T17" s="31"/>
      <c r="U17" s="32"/>
      <c r="V17" s="33"/>
      <c r="W17" s="34">
        <f>W18+W26+W44+W52+W57</f>
        <v>3864.1</v>
      </c>
      <c r="X17" s="27"/>
      <c r="Y17" s="35">
        <f t="shared" ref="Y17:Z17" si="0">Y18+Y26+Y44+Y52+Y57</f>
        <v>2262.6999999999998</v>
      </c>
      <c r="Z17" s="35">
        <f t="shared" si="0"/>
        <v>2262.6999999999998</v>
      </c>
      <c r="AA17" s="3"/>
      <c r="AB17" s="3"/>
      <c r="AC17" s="2"/>
    </row>
    <row r="18" spans="1:29" ht="35.25" customHeight="1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28" t="s">
        <v>13</v>
      </c>
      <c r="O18" s="96" t="s">
        <v>148</v>
      </c>
      <c r="P18" s="30" t="s">
        <v>48</v>
      </c>
      <c r="Q18" s="30" t="s">
        <v>49</v>
      </c>
      <c r="R18" s="26"/>
      <c r="S18" s="36"/>
      <c r="T18" s="31"/>
      <c r="U18" s="32"/>
      <c r="V18" s="33"/>
      <c r="W18" s="34">
        <f>W19</f>
        <v>1088.0999999999999</v>
      </c>
      <c r="X18" s="27"/>
      <c r="Y18" s="35">
        <f t="shared" ref="Y18:Z18" si="1">Y19</f>
        <v>1088.0999999999999</v>
      </c>
      <c r="Z18" s="35">
        <f t="shared" si="1"/>
        <v>1088.0999999999999</v>
      </c>
      <c r="AA18" s="3"/>
      <c r="AB18" s="3"/>
      <c r="AC18" s="2"/>
    </row>
    <row r="19" spans="1:29" ht="17.25" customHeight="1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37" t="s">
        <v>14</v>
      </c>
      <c r="O19" s="97" t="s">
        <v>148</v>
      </c>
      <c r="P19" s="38" t="s">
        <v>48</v>
      </c>
      <c r="Q19" s="38" t="s">
        <v>49</v>
      </c>
      <c r="R19" s="26"/>
      <c r="S19" s="39" t="s">
        <v>15</v>
      </c>
      <c r="T19" s="40"/>
      <c r="U19" s="32"/>
      <c r="V19" s="33"/>
      <c r="W19" s="41">
        <f>W20+W23</f>
        <v>1088.0999999999999</v>
      </c>
      <c r="X19" s="27"/>
      <c r="Y19" s="42">
        <f t="shared" ref="Y19:Z19" si="2">Y20+Y23</f>
        <v>1088.0999999999999</v>
      </c>
      <c r="Z19" s="42">
        <f t="shared" si="2"/>
        <v>1088.0999999999999</v>
      </c>
      <c r="AA19" s="3"/>
      <c r="AB19" s="3"/>
      <c r="AC19" s="2"/>
    </row>
    <row r="20" spans="1:29" ht="54.75" customHeight="1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43" t="s">
        <v>133</v>
      </c>
      <c r="O20" s="97" t="s">
        <v>148</v>
      </c>
      <c r="P20" s="38" t="s">
        <v>48</v>
      </c>
      <c r="Q20" s="38" t="s">
        <v>49</v>
      </c>
      <c r="R20" s="26"/>
      <c r="S20" s="39" t="s">
        <v>16</v>
      </c>
      <c r="T20" s="31"/>
      <c r="U20" s="32"/>
      <c r="V20" s="33"/>
      <c r="W20" s="41">
        <f>W21</f>
        <v>1003.5</v>
      </c>
      <c r="X20" s="27"/>
      <c r="Y20" s="42">
        <f t="shared" ref="Y20:Z21" si="3">Y21</f>
        <v>0</v>
      </c>
      <c r="Z20" s="42">
        <f t="shared" si="3"/>
        <v>0</v>
      </c>
      <c r="AA20" s="3"/>
      <c r="AB20" s="3"/>
      <c r="AC20" s="2"/>
    </row>
    <row r="21" spans="1:29" ht="46.5" customHeight="1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44" t="s">
        <v>17</v>
      </c>
      <c r="O21" s="97" t="s">
        <v>148</v>
      </c>
      <c r="P21" s="38" t="s">
        <v>48</v>
      </c>
      <c r="Q21" s="38" t="s">
        <v>49</v>
      </c>
      <c r="R21" s="26"/>
      <c r="S21" s="39" t="s">
        <v>16</v>
      </c>
      <c r="T21" s="40">
        <v>100</v>
      </c>
      <c r="U21" s="32"/>
      <c r="V21" s="33"/>
      <c r="W21" s="41">
        <f>W22</f>
        <v>1003.5</v>
      </c>
      <c r="X21" s="27"/>
      <c r="Y21" s="42">
        <f t="shared" si="3"/>
        <v>0</v>
      </c>
      <c r="Z21" s="42">
        <f t="shared" si="3"/>
        <v>0</v>
      </c>
      <c r="AA21" s="3"/>
      <c r="AB21" s="3"/>
      <c r="AC21" s="2"/>
    </row>
    <row r="22" spans="1:29" ht="35.25" customHeight="1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44" t="s">
        <v>18</v>
      </c>
      <c r="O22" s="97" t="s">
        <v>148</v>
      </c>
      <c r="P22" s="38" t="s">
        <v>48</v>
      </c>
      <c r="Q22" s="38" t="s">
        <v>49</v>
      </c>
      <c r="R22" s="26"/>
      <c r="S22" s="39" t="s">
        <v>19</v>
      </c>
      <c r="T22" s="40">
        <v>120</v>
      </c>
      <c r="U22" s="32"/>
      <c r="V22" s="33"/>
      <c r="W22" s="41">
        <v>1003.5</v>
      </c>
      <c r="X22" s="27"/>
      <c r="Y22" s="42"/>
      <c r="Z22" s="42"/>
      <c r="AA22" s="3"/>
      <c r="AB22" s="3"/>
      <c r="AC22" s="2"/>
    </row>
    <row r="23" spans="1:29" ht="33" customHeight="1">
      <c r="A23" s="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37" t="s">
        <v>20</v>
      </c>
      <c r="O23" s="97" t="s">
        <v>148</v>
      </c>
      <c r="P23" s="38" t="s">
        <v>48</v>
      </c>
      <c r="Q23" s="38" t="s">
        <v>49</v>
      </c>
      <c r="R23" s="26"/>
      <c r="S23" s="39" t="s">
        <v>21</v>
      </c>
      <c r="T23" s="40"/>
      <c r="U23" s="32"/>
      <c r="V23" s="33"/>
      <c r="W23" s="41">
        <f>W24</f>
        <v>84.6</v>
      </c>
      <c r="X23" s="27"/>
      <c r="Y23" s="42">
        <f>Y24</f>
        <v>1088.0999999999999</v>
      </c>
      <c r="Z23" s="42">
        <f>Z24</f>
        <v>1088.0999999999999</v>
      </c>
      <c r="AA23" s="3"/>
      <c r="AB23" s="3"/>
      <c r="AC23" s="2"/>
    </row>
    <row r="24" spans="1:29" ht="78.75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44" t="s">
        <v>22</v>
      </c>
      <c r="O24" s="97" t="s">
        <v>148</v>
      </c>
      <c r="P24" s="38" t="s">
        <v>48</v>
      </c>
      <c r="Q24" s="38" t="s">
        <v>49</v>
      </c>
      <c r="R24" s="26"/>
      <c r="S24" s="39" t="s">
        <v>21</v>
      </c>
      <c r="T24" s="40">
        <v>100</v>
      </c>
      <c r="U24" s="32"/>
      <c r="V24" s="33"/>
      <c r="W24" s="41">
        <f>W25</f>
        <v>84.6</v>
      </c>
      <c r="X24" s="27"/>
      <c r="Y24" s="42">
        <f t="shared" ref="Y24:Z24" si="4">Y25</f>
        <v>1088.0999999999999</v>
      </c>
      <c r="Z24" s="42">
        <f t="shared" si="4"/>
        <v>1088.0999999999999</v>
      </c>
      <c r="AA24" s="3"/>
      <c r="AB24" s="3"/>
      <c r="AC24" s="2"/>
    </row>
    <row r="25" spans="1:29" ht="30" customHeight="1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44" t="s">
        <v>18</v>
      </c>
      <c r="O25" s="97" t="s">
        <v>148</v>
      </c>
      <c r="P25" s="38" t="s">
        <v>48</v>
      </c>
      <c r="Q25" s="38" t="s">
        <v>49</v>
      </c>
      <c r="R25" s="26"/>
      <c r="S25" s="39" t="s">
        <v>21</v>
      </c>
      <c r="T25" s="40">
        <v>120</v>
      </c>
      <c r="U25" s="32"/>
      <c r="V25" s="33"/>
      <c r="W25" s="41">
        <v>84.6</v>
      </c>
      <c r="X25" s="27"/>
      <c r="Y25" s="42">
        <v>1088.0999999999999</v>
      </c>
      <c r="Z25" s="42">
        <v>1088.0999999999999</v>
      </c>
      <c r="AA25" s="3"/>
      <c r="AB25" s="3"/>
      <c r="AC25" s="2"/>
    </row>
    <row r="26" spans="1:29" ht="59.25" customHeight="1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28" t="s">
        <v>150</v>
      </c>
      <c r="O26" s="96" t="s">
        <v>148</v>
      </c>
      <c r="P26" s="30" t="s">
        <v>48</v>
      </c>
      <c r="Q26" s="30" t="s">
        <v>50</v>
      </c>
      <c r="R26" s="26"/>
      <c r="S26" s="45"/>
      <c r="T26" s="31"/>
      <c r="U26" s="32"/>
      <c r="V26" s="33"/>
      <c r="W26" s="34">
        <f>W27</f>
        <v>2575.6</v>
      </c>
      <c r="X26" s="27"/>
      <c r="Y26" s="35">
        <f t="shared" ref="Y26:Z26" si="5">Y27+Y41</f>
        <v>1074.1999999999998</v>
      </c>
      <c r="Z26" s="35">
        <f t="shared" si="5"/>
        <v>1074.1999999999998</v>
      </c>
      <c r="AA26" s="3"/>
      <c r="AB26" s="3"/>
      <c r="AC26" s="2"/>
    </row>
    <row r="27" spans="1:29" ht="15" customHeight="1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7" t="s">
        <v>14</v>
      </c>
      <c r="O27" s="97" t="s">
        <v>148</v>
      </c>
      <c r="P27" s="38" t="s">
        <v>48</v>
      </c>
      <c r="Q27" s="38" t="s">
        <v>50</v>
      </c>
      <c r="R27" s="26"/>
      <c r="S27" s="39" t="s">
        <v>23</v>
      </c>
      <c r="T27" s="40"/>
      <c r="U27" s="32"/>
      <c r="V27" s="33"/>
      <c r="W27" s="34">
        <f>W28+W33+W41</f>
        <v>2575.6</v>
      </c>
      <c r="X27" s="27"/>
      <c r="Y27" s="35">
        <f t="shared" ref="Y27:Z27" si="6">Y28+Y33</f>
        <v>1074.0999999999999</v>
      </c>
      <c r="Z27" s="35">
        <f t="shared" si="6"/>
        <v>1074.0999999999999</v>
      </c>
      <c r="AA27" s="3"/>
      <c r="AB27" s="3"/>
      <c r="AC27" s="2"/>
    </row>
    <row r="28" spans="1:29" ht="46.5" customHeight="1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37" t="s">
        <v>133</v>
      </c>
      <c r="O28" s="97" t="s">
        <v>148</v>
      </c>
      <c r="P28" s="38" t="s">
        <v>48</v>
      </c>
      <c r="Q28" s="38" t="s">
        <v>50</v>
      </c>
      <c r="R28" s="26"/>
      <c r="S28" s="39" t="s">
        <v>16</v>
      </c>
      <c r="T28" s="31"/>
      <c r="U28" s="32"/>
      <c r="V28" s="33"/>
      <c r="W28" s="41">
        <f>W29+W31</f>
        <v>1707.6</v>
      </c>
      <c r="X28" s="27"/>
      <c r="Y28" s="34">
        <f t="shared" ref="Y28:Z28" si="7">Y29+Y31</f>
        <v>0</v>
      </c>
      <c r="Z28" s="34">
        <f t="shared" si="7"/>
        <v>0</v>
      </c>
      <c r="AA28" s="3"/>
      <c r="AB28" s="3"/>
      <c r="AC28" s="2"/>
    </row>
    <row r="29" spans="1:29" ht="60.75" customHeight="1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44" t="s">
        <v>17</v>
      </c>
      <c r="O29" s="97" t="s">
        <v>148</v>
      </c>
      <c r="P29" s="38" t="s">
        <v>48</v>
      </c>
      <c r="Q29" s="38" t="s">
        <v>50</v>
      </c>
      <c r="R29" s="26"/>
      <c r="S29" s="39" t="s">
        <v>16</v>
      </c>
      <c r="T29" s="40">
        <v>100</v>
      </c>
      <c r="U29" s="32"/>
      <c r="V29" s="33"/>
      <c r="W29" s="41">
        <f>W30</f>
        <v>952.6</v>
      </c>
      <c r="X29" s="27"/>
      <c r="Y29" s="34">
        <f t="shared" ref="Y29:Z29" si="8">Y30</f>
        <v>0</v>
      </c>
      <c r="Z29" s="34">
        <f t="shared" si="8"/>
        <v>0</v>
      </c>
      <c r="AA29" s="3"/>
      <c r="AB29" s="3"/>
      <c r="AC29" s="2"/>
    </row>
    <row r="30" spans="1:29" ht="30.75" customHeight="1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44" t="s">
        <v>18</v>
      </c>
      <c r="O30" s="97" t="s">
        <v>148</v>
      </c>
      <c r="P30" s="38" t="s">
        <v>48</v>
      </c>
      <c r="Q30" s="38" t="s">
        <v>50</v>
      </c>
      <c r="R30" s="26"/>
      <c r="S30" s="39" t="s">
        <v>19</v>
      </c>
      <c r="T30" s="40">
        <v>120</v>
      </c>
      <c r="U30" s="32"/>
      <c r="V30" s="33"/>
      <c r="W30" s="41">
        <v>952.6</v>
      </c>
      <c r="X30" s="27"/>
      <c r="Y30" s="34"/>
      <c r="Z30" s="34"/>
      <c r="AA30" s="3"/>
      <c r="AB30" s="3"/>
      <c r="AC30" s="2"/>
    </row>
    <row r="31" spans="1:29" ht="36.75" customHeight="1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44" t="s">
        <v>24</v>
      </c>
      <c r="O31" s="97" t="s">
        <v>148</v>
      </c>
      <c r="P31" s="38" t="s">
        <v>48</v>
      </c>
      <c r="Q31" s="38" t="s">
        <v>50</v>
      </c>
      <c r="R31" s="26"/>
      <c r="S31" s="39" t="s">
        <v>16</v>
      </c>
      <c r="T31" s="40">
        <v>200</v>
      </c>
      <c r="U31" s="32"/>
      <c r="V31" s="33"/>
      <c r="W31" s="41">
        <f>W32</f>
        <v>755</v>
      </c>
      <c r="X31" s="27"/>
      <c r="Y31" s="34">
        <f t="shared" ref="Y31:Z31" si="9">Y32</f>
        <v>0</v>
      </c>
      <c r="Z31" s="34">
        <f t="shared" si="9"/>
        <v>0</v>
      </c>
      <c r="AA31" s="3"/>
      <c r="AB31" s="3"/>
      <c r="AC31" s="2"/>
    </row>
    <row r="32" spans="1:29" ht="33" customHeight="1">
      <c r="A32" s="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44" t="s">
        <v>25</v>
      </c>
      <c r="O32" s="97" t="s">
        <v>148</v>
      </c>
      <c r="P32" s="38" t="s">
        <v>48</v>
      </c>
      <c r="Q32" s="38" t="s">
        <v>50</v>
      </c>
      <c r="R32" s="26"/>
      <c r="S32" s="39" t="s">
        <v>19</v>
      </c>
      <c r="T32" s="40">
        <v>240</v>
      </c>
      <c r="U32" s="32"/>
      <c r="V32" s="33"/>
      <c r="W32" s="41">
        <v>755</v>
      </c>
      <c r="X32" s="27"/>
      <c r="Y32" s="34"/>
      <c r="Z32" s="34"/>
      <c r="AA32" s="3"/>
      <c r="AB32" s="3"/>
      <c r="AC32" s="2"/>
    </row>
    <row r="33" spans="1:29" ht="29.25" customHeight="1">
      <c r="A33" s="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44" t="s">
        <v>26</v>
      </c>
      <c r="O33" s="97" t="s">
        <v>148</v>
      </c>
      <c r="P33" s="38" t="s">
        <v>48</v>
      </c>
      <c r="Q33" s="38" t="s">
        <v>50</v>
      </c>
      <c r="R33" s="26"/>
      <c r="S33" s="39" t="s">
        <v>27</v>
      </c>
      <c r="T33" s="40"/>
      <c r="U33" s="32"/>
      <c r="V33" s="33"/>
      <c r="W33" s="41">
        <f>W34+W37+W39</f>
        <v>867.9</v>
      </c>
      <c r="X33" s="27"/>
      <c r="Y33" s="41">
        <f t="shared" ref="Y33:Z33" si="10">Y34+Y36</f>
        <v>1074.0999999999999</v>
      </c>
      <c r="Z33" s="41">
        <f t="shared" si="10"/>
        <v>1074.0999999999999</v>
      </c>
      <c r="AA33" s="3"/>
      <c r="AB33" s="3"/>
      <c r="AC33" s="2"/>
    </row>
    <row r="34" spans="1:29" ht="57.75" customHeight="1">
      <c r="A34" s="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44" t="s">
        <v>17</v>
      </c>
      <c r="O34" s="97" t="s">
        <v>148</v>
      </c>
      <c r="P34" s="38" t="s">
        <v>48</v>
      </c>
      <c r="Q34" s="38" t="s">
        <v>50</v>
      </c>
      <c r="R34" s="26"/>
      <c r="S34" s="39" t="s">
        <v>27</v>
      </c>
      <c r="T34" s="40">
        <v>100</v>
      </c>
      <c r="U34" s="32"/>
      <c r="V34" s="33"/>
      <c r="W34" s="41">
        <f>W35</f>
        <v>133.69999999999999</v>
      </c>
      <c r="X34" s="27"/>
      <c r="Y34" s="41">
        <f t="shared" ref="Y34:Z34" si="11">Y35</f>
        <v>864.3</v>
      </c>
      <c r="Z34" s="41">
        <f t="shared" si="11"/>
        <v>864.3</v>
      </c>
      <c r="AA34" s="3"/>
      <c r="AB34" s="3"/>
      <c r="AC34" s="2"/>
    </row>
    <row r="35" spans="1:29" ht="32.25" customHeight="1">
      <c r="A35" s="2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44" t="s">
        <v>18</v>
      </c>
      <c r="O35" s="97" t="s">
        <v>148</v>
      </c>
      <c r="P35" s="38" t="s">
        <v>48</v>
      </c>
      <c r="Q35" s="38" t="s">
        <v>50</v>
      </c>
      <c r="R35" s="26"/>
      <c r="S35" s="39" t="s">
        <v>27</v>
      </c>
      <c r="T35" s="40">
        <v>120</v>
      </c>
      <c r="U35" s="32"/>
      <c r="V35" s="33"/>
      <c r="W35" s="41">
        <v>133.69999999999999</v>
      </c>
      <c r="X35" s="27"/>
      <c r="Y35" s="41">
        <v>864.3</v>
      </c>
      <c r="Z35" s="41">
        <v>864.3</v>
      </c>
      <c r="AA35" s="3"/>
      <c r="AB35" s="3"/>
      <c r="AC35" s="2"/>
    </row>
    <row r="36" spans="1:29" ht="33.75" customHeight="1">
      <c r="A36" s="2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37" t="s">
        <v>28</v>
      </c>
      <c r="O36" s="97" t="s">
        <v>148</v>
      </c>
      <c r="P36" s="38" t="s">
        <v>48</v>
      </c>
      <c r="Q36" s="38" t="s">
        <v>50</v>
      </c>
      <c r="R36" s="26"/>
      <c r="S36" s="39" t="s">
        <v>27</v>
      </c>
      <c r="T36" s="40"/>
      <c r="U36" s="32"/>
      <c r="V36" s="33"/>
      <c r="W36" s="41">
        <f>W37+W39</f>
        <v>734.2</v>
      </c>
      <c r="X36" s="27"/>
      <c r="Y36" s="41">
        <f t="shared" ref="Y36:Z36" si="12">Y37+Y39</f>
        <v>209.8</v>
      </c>
      <c r="Z36" s="41">
        <f t="shared" si="12"/>
        <v>209.8</v>
      </c>
      <c r="AA36" s="3"/>
      <c r="AB36" s="3"/>
      <c r="AC36" s="2"/>
    </row>
    <row r="37" spans="1:29" ht="31.5" customHeight="1">
      <c r="A37" s="2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44" t="s">
        <v>24</v>
      </c>
      <c r="O37" s="97" t="s">
        <v>148</v>
      </c>
      <c r="P37" s="38" t="s">
        <v>48</v>
      </c>
      <c r="Q37" s="38" t="s">
        <v>50</v>
      </c>
      <c r="R37" s="26"/>
      <c r="S37" s="39" t="s">
        <v>27</v>
      </c>
      <c r="T37" s="40">
        <v>200</v>
      </c>
      <c r="U37" s="32"/>
      <c r="V37" s="33"/>
      <c r="W37" s="41">
        <f>W38</f>
        <v>628.6</v>
      </c>
      <c r="X37" s="27"/>
      <c r="Y37" s="41">
        <f>Y38</f>
        <v>104.2</v>
      </c>
      <c r="Z37" s="41">
        <f>Z38</f>
        <v>104.2</v>
      </c>
      <c r="AA37" s="3"/>
      <c r="AB37" s="3"/>
      <c r="AC37" s="2"/>
    </row>
    <row r="38" spans="1:29" ht="31.5" customHeight="1">
      <c r="A38" s="2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44" t="s">
        <v>25</v>
      </c>
      <c r="O38" s="97" t="s">
        <v>148</v>
      </c>
      <c r="P38" s="38" t="s">
        <v>48</v>
      </c>
      <c r="Q38" s="38" t="s">
        <v>50</v>
      </c>
      <c r="R38" s="26"/>
      <c r="S38" s="39" t="s">
        <v>27</v>
      </c>
      <c r="T38" s="40">
        <v>240</v>
      </c>
      <c r="U38" s="32"/>
      <c r="V38" s="33"/>
      <c r="W38" s="41">
        <v>628.6</v>
      </c>
      <c r="X38" s="27"/>
      <c r="Y38" s="41">
        <v>104.2</v>
      </c>
      <c r="Z38" s="41">
        <v>104.2</v>
      </c>
      <c r="AA38" s="3"/>
      <c r="AB38" s="3"/>
      <c r="AC38" s="2"/>
    </row>
    <row r="39" spans="1:29" ht="15" customHeight="1">
      <c r="A39" s="2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44" t="s">
        <v>29</v>
      </c>
      <c r="O39" s="97" t="s">
        <v>148</v>
      </c>
      <c r="P39" s="38" t="s">
        <v>48</v>
      </c>
      <c r="Q39" s="38" t="s">
        <v>50</v>
      </c>
      <c r="R39" s="26"/>
      <c r="S39" s="39" t="s">
        <v>27</v>
      </c>
      <c r="T39" s="40">
        <v>800</v>
      </c>
      <c r="U39" s="32"/>
      <c r="V39" s="33"/>
      <c r="W39" s="41">
        <f>W40</f>
        <v>105.6</v>
      </c>
      <c r="X39" s="27"/>
      <c r="Y39" s="41">
        <f>Y40</f>
        <v>105.6</v>
      </c>
      <c r="Z39" s="41">
        <f>Z40</f>
        <v>105.6</v>
      </c>
      <c r="AA39" s="3"/>
      <c r="AB39" s="3"/>
      <c r="AC39" s="2"/>
    </row>
    <row r="40" spans="1:29" ht="33" customHeight="1">
      <c r="A40" s="2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44" t="s">
        <v>30</v>
      </c>
      <c r="O40" s="97" t="s">
        <v>148</v>
      </c>
      <c r="P40" s="38" t="s">
        <v>48</v>
      </c>
      <c r="Q40" s="38" t="s">
        <v>50</v>
      </c>
      <c r="R40" s="26"/>
      <c r="S40" s="39" t="s">
        <v>27</v>
      </c>
      <c r="T40" s="40">
        <v>850</v>
      </c>
      <c r="U40" s="32"/>
      <c r="V40" s="33"/>
      <c r="W40" s="41">
        <v>105.6</v>
      </c>
      <c r="X40" s="27"/>
      <c r="Y40" s="41">
        <v>105.6</v>
      </c>
      <c r="Z40" s="41">
        <v>105.6</v>
      </c>
      <c r="AA40" s="3"/>
      <c r="AB40" s="3"/>
      <c r="AC40" s="2"/>
    </row>
    <row r="41" spans="1:29" ht="49.5" customHeight="1">
      <c r="A41" s="2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37" t="s">
        <v>31</v>
      </c>
      <c r="O41" s="97" t="s">
        <v>148</v>
      </c>
      <c r="P41" s="38" t="s">
        <v>48</v>
      </c>
      <c r="Q41" s="38" t="s">
        <v>50</v>
      </c>
      <c r="R41" s="26"/>
      <c r="S41" s="39" t="s">
        <v>32</v>
      </c>
      <c r="T41" s="40"/>
      <c r="U41" s="32"/>
      <c r="V41" s="33"/>
      <c r="W41" s="41">
        <f>W42</f>
        <v>0.1</v>
      </c>
      <c r="X41" s="27"/>
      <c r="Y41" s="41">
        <f t="shared" ref="Y41:Z42" si="13">Y42</f>
        <v>0.1</v>
      </c>
      <c r="Z41" s="41">
        <f t="shared" si="13"/>
        <v>0.1</v>
      </c>
      <c r="AA41" s="3"/>
      <c r="AB41" s="3"/>
      <c r="AC41" s="2"/>
    </row>
    <row r="42" spans="1:29" ht="31.5" customHeight="1">
      <c r="A42" s="2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44" t="s">
        <v>24</v>
      </c>
      <c r="O42" s="97" t="s">
        <v>148</v>
      </c>
      <c r="P42" s="38" t="s">
        <v>48</v>
      </c>
      <c r="Q42" s="38" t="s">
        <v>50</v>
      </c>
      <c r="R42" s="26"/>
      <c r="S42" s="39" t="s">
        <v>32</v>
      </c>
      <c r="T42" s="40">
        <v>200</v>
      </c>
      <c r="U42" s="32"/>
      <c r="V42" s="33"/>
      <c r="W42" s="41">
        <f>W43</f>
        <v>0.1</v>
      </c>
      <c r="X42" s="27"/>
      <c r="Y42" s="41">
        <f t="shared" si="13"/>
        <v>0.1</v>
      </c>
      <c r="Z42" s="41">
        <f t="shared" si="13"/>
        <v>0.1</v>
      </c>
      <c r="AA42" s="3"/>
      <c r="AB42" s="3"/>
      <c r="AC42" s="2"/>
    </row>
    <row r="43" spans="1:29" ht="30" customHeight="1">
      <c r="A43" s="2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44" t="s">
        <v>25</v>
      </c>
      <c r="O43" s="97" t="s">
        <v>148</v>
      </c>
      <c r="P43" s="38" t="s">
        <v>48</v>
      </c>
      <c r="Q43" s="38" t="s">
        <v>50</v>
      </c>
      <c r="R43" s="26"/>
      <c r="S43" s="39" t="s">
        <v>32</v>
      </c>
      <c r="T43" s="40">
        <v>240</v>
      </c>
      <c r="U43" s="32"/>
      <c r="V43" s="33"/>
      <c r="W43" s="41">
        <v>0.1</v>
      </c>
      <c r="X43" s="27"/>
      <c r="Y43" s="41">
        <v>0.1</v>
      </c>
      <c r="Z43" s="41">
        <v>0.1</v>
      </c>
      <c r="AA43" s="3"/>
      <c r="AB43" s="3"/>
      <c r="AC43" s="2"/>
    </row>
    <row r="44" spans="1:29" ht="50.25" customHeight="1">
      <c r="A44" s="2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28" t="s">
        <v>33</v>
      </c>
      <c r="O44" s="96" t="s">
        <v>148</v>
      </c>
      <c r="P44" s="30" t="s">
        <v>48</v>
      </c>
      <c r="Q44" s="30" t="s">
        <v>51</v>
      </c>
      <c r="R44" s="26"/>
      <c r="S44" s="45"/>
      <c r="T44" s="31"/>
      <c r="U44" s="32"/>
      <c r="V44" s="33"/>
      <c r="W44" s="34">
        <f>W45</f>
        <v>66.8</v>
      </c>
      <c r="X44" s="27"/>
      <c r="Y44" s="34">
        <f t="shared" ref="Y44:Z44" si="14">Y45</f>
        <v>66.8</v>
      </c>
      <c r="Z44" s="34">
        <f t="shared" si="14"/>
        <v>66.8</v>
      </c>
      <c r="AA44" s="3"/>
      <c r="AB44" s="3"/>
      <c r="AC44" s="2"/>
    </row>
    <row r="45" spans="1:29" ht="15" customHeight="1">
      <c r="A45" s="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37" t="s">
        <v>14</v>
      </c>
      <c r="O45" s="97" t="s">
        <v>148</v>
      </c>
      <c r="P45" s="38" t="s">
        <v>48</v>
      </c>
      <c r="Q45" s="38" t="s">
        <v>51</v>
      </c>
      <c r="R45" s="26"/>
      <c r="S45" s="39" t="s">
        <v>23</v>
      </c>
      <c r="T45" s="40"/>
      <c r="U45" s="32"/>
      <c r="V45" s="33"/>
      <c r="W45" s="41">
        <f>W46+W49</f>
        <v>66.8</v>
      </c>
      <c r="X45" s="27"/>
      <c r="Y45" s="41">
        <f t="shared" ref="Y45:Z45" si="15">Y46+Y49</f>
        <v>66.8</v>
      </c>
      <c r="Z45" s="41">
        <f t="shared" si="15"/>
        <v>66.8</v>
      </c>
      <c r="AA45" s="3"/>
      <c r="AB45" s="3"/>
      <c r="AC45" s="2"/>
    </row>
    <row r="46" spans="1:29" ht="15" customHeight="1">
      <c r="A46" s="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44" t="s">
        <v>34</v>
      </c>
      <c r="O46" s="97" t="s">
        <v>148</v>
      </c>
      <c r="P46" s="38" t="s">
        <v>48</v>
      </c>
      <c r="Q46" s="38" t="s">
        <v>51</v>
      </c>
      <c r="R46" s="26"/>
      <c r="S46" s="39" t="s">
        <v>35</v>
      </c>
      <c r="T46" s="40"/>
      <c r="U46" s="32"/>
      <c r="V46" s="33"/>
      <c r="W46" s="41">
        <f>W47</f>
        <v>57.5</v>
      </c>
      <c r="X46" s="27"/>
      <c r="Y46" s="41">
        <f t="shared" ref="Y46:Z47" si="16">Y47</f>
        <v>57.5</v>
      </c>
      <c r="Z46" s="41">
        <f t="shared" si="16"/>
        <v>57.5</v>
      </c>
      <c r="AA46" s="3"/>
      <c r="AB46" s="3"/>
      <c r="AC46" s="2"/>
    </row>
    <row r="47" spans="1:29" ht="15" customHeight="1">
      <c r="A47" s="2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44" t="s">
        <v>36</v>
      </c>
      <c r="O47" s="97" t="s">
        <v>148</v>
      </c>
      <c r="P47" s="38" t="s">
        <v>48</v>
      </c>
      <c r="Q47" s="38" t="s">
        <v>51</v>
      </c>
      <c r="R47" s="26"/>
      <c r="S47" s="44" t="s">
        <v>37</v>
      </c>
      <c r="T47" s="40">
        <v>500</v>
      </c>
      <c r="U47" s="32"/>
      <c r="V47" s="33"/>
      <c r="W47" s="41">
        <f>W48</f>
        <v>57.5</v>
      </c>
      <c r="X47" s="27"/>
      <c r="Y47" s="41">
        <f t="shared" si="16"/>
        <v>57.5</v>
      </c>
      <c r="Z47" s="41">
        <f t="shared" si="16"/>
        <v>57.5</v>
      </c>
      <c r="AA47" s="3"/>
      <c r="AB47" s="3"/>
      <c r="AC47" s="2"/>
    </row>
    <row r="48" spans="1:29" ht="15" customHeight="1">
      <c r="A48" s="2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44" t="s">
        <v>38</v>
      </c>
      <c r="O48" s="97" t="s">
        <v>148</v>
      </c>
      <c r="P48" s="38" t="s">
        <v>48</v>
      </c>
      <c r="Q48" s="38" t="s">
        <v>51</v>
      </c>
      <c r="R48" s="26"/>
      <c r="S48" s="44" t="s">
        <v>37</v>
      </c>
      <c r="T48" s="40">
        <v>540</v>
      </c>
      <c r="U48" s="32"/>
      <c r="V48" s="33"/>
      <c r="W48" s="41">
        <v>57.5</v>
      </c>
      <c r="X48" s="27"/>
      <c r="Y48" s="41">
        <v>57.5</v>
      </c>
      <c r="Z48" s="41">
        <v>57.5</v>
      </c>
      <c r="AA48" s="3"/>
      <c r="AB48" s="3"/>
      <c r="AC48" s="2"/>
    </row>
    <row r="49" spans="1:29" ht="26.25" customHeight="1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44" t="s">
        <v>39</v>
      </c>
      <c r="O49" s="97" t="s">
        <v>148</v>
      </c>
      <c r="P49" s="38" t="s">
        <v>48</v>
      </c>
      <c r="Q49" s="38" t="s">
        <v>51</v>
      </c>
      <c r="R49" s="26"/>
      <c r="S49" s="39" t="s">
        <v>40</v>
      </c>
      <c r="T49" s="40"/>
      <c r="U49" s="32"/>
      <c r="V49" s="33"/>
      <c r="W49" s="41">
        <f>W50</f>
        <v>9.3000000000000007</v>
      </c>
      <c r="X49" s="27"/>
      <c r="Y49" s="41">
        <f t="shared" ref="Y49:Z50" si="17">Y50</f>
        <v>9.3000000000000007</v>
      </c>
      <c r="Z49" s="41">
        <f t="shared" si="17"/>
        <v>9.3000000000000007</v>
      </c>
      <c r="AA49" s="3"/>
      <c r="AB49" s="3"/>
      <c r="AC49" s="2"/>
    </row>
    <row r="50" spans="1:29" ht="15" customHeight="1">
      <c r="A50" s="2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44" t="s">
        <v>36</v>
      </c>
      <c r="O50" s="97" t="s">
        <v>148</v>
      </c>
      <c r="P50" s="38" t="s">
        <v>48</v>
      </c>
      <c r="Q50" s="38" t="s">
        <v>51</v>
      </c>
      <c r="R50" s="26"/>
      <c r="S50" s="44" t="s">
        <v>41</v>
      </c>
      <c r="T50" s="40">
        <v>500</v>
      </c>
      <c r="U50" s="32"/>
      <c r="V50" s="33"/>
      <c r="W50" s="41">
        <f>W51</f>
        <v>9.3000000000000007</v>
      </c>
      <c r="X50" s="27"/>
      <c r="Y50" s="41">
        <f t="shared" si="17"/>
        <v>9.3000000000000007</v>
      </c>
      <c r="Z50" s="41">
        <f t="shared" si="17"/>
        <v>9.3000000000000007</v>
      </c>
      <c r="AA50" s="3"/>
      <c r="AB50" s="3"/>
      <c r="AC50" s="2"/>
    </row>
    <row r="51" spans="1:29" ht="15" customHeight="1">
      <c r="A51" s="2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44" t="s">
        <v>38</v>
      </c>
      <c r="O51" s="97" t="s">
        <v>148</v>
      </c>
      <c r="P51" s="38" t="s">
        <v>48</v>
      </c>
      <c r="Q51" s="38" t="s">
        <v>51</v>
      </c>
      <c r="R51" s="26"/>
      <c r="S51" s="44" t="s">
        <v>41</v>
      </c>
      <c r="T51" s="40">
        <v>540</v>
      </c>
      <c r="U51" s="32"/>
      <c r="V51" s="33"/>
      <c r="W51" s="41">
        <v>9.3000000000000007</v>
      </c>
      <c r="X51" s="27"/>
      <c r="Y51" s="41">
        <v>9.3000000000000007</v>
      </c>
      <c r="Z51" s="41">
        <v>9.3000000000000007</v>
      </c>
      <c r="AA51" s="3"/>
      <c r="AB51" s="3"/>
      <c r="AC51" s="2"/>
    </row>
    <row r="52" spans="1:29" ht="15" customHeight="1">
      <c r="A52" s="2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46" t="s">
        <v>64</v>
      </c>
      <c r="O52" s="96" t="s">
        <v>148</v>
      </c>
      <c r="P52" s="30" t="s">
        <v>48</v>
      </c>
      <c r="Q52" s="31">
        <v>11</v>
      </c>
      <c r="R52" s="26"/>
      <c r="S52" s="45"/>
      <c r="T52" s="31"/>
      <c r="U52" s="32"/>
      <c r="V52" s="33"/>
      <c r="W52" s="34">
        <f>W53</f>
        <v>10</v>
      </c>
      <c r="X52" s="27"/>
      <c r="Y52" s="41">
        <f t="shared" ref="Y52:Z55" si="18">Y53</f>
        <v>0</v>
      </c>
      <c r="Z52" s="41">
        <f t="shared" si="18"/>
        <v>0</v>
      </c>
      <c r="AA52" s="3"/>
      <c r="AB52" s="3"/>
      <c r="AC52" s="2"/>
    </row>
    <row r="53" spans="1:29" ht="15" customHeight="1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37" t="s">
        <v>14</v>
      </c>
      <c r="O53" s="97" t="s">
        <v>148</v>
      </c>
      <c r="P53" s="38" t="s">
        <v>48</v>
      </c>
      <c r="Q53" s="40">
        <v>11</v>
      </c>
      <c r="R53" s="26"/>
      <c r="S53" s="39" t="s">
        <v>23</v>
      </c>
      <c r="T53" s="40"/>
      <c r="U53" s="32"/>
      <c r="V53" s="33"/>
      <c r="W53" s="41">
        <f>W54</f>
        <v>10</v>
      </c>
      <c r="X53" s="27"/>
      <c r="Y53" s="41">
        <f t="shared" si="18"/>
        <v>0</v>
      </c>
      <c r="Z53" s="41">
        <f t="shared" si="18"/>
        <v>0</v>
      </c>
      <c r="AA53" s="3"/>
      <c r="AB53" s="3"/>
      <c r="AC53" s="2"/>
    </row>
    <row r="54" spans="1:29" ht="15" customHeight="1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44" t="s">
        <v>42</v>
      </c>
      <c r="O54" s="97" t="s">
        <v>148</v>
      </c>
      <c r="P54" s="38" t="s">
        <v>48</v>
      </c>
      <c r="Q54" s="40">
        <v>11</v>
      </c>
      <c r="R54" s="26"/>
      <c r="S54" s="39" t="s">
        <v>43</v>
      </c>
      <c r="T54" s="40"/>
      <c r="U54" s="32"/>
      <c r="V54" s="33"/>
      <c r="W54" s="41">
        <f>W55</f>
        <v>10</v>
      </c>
      <c r="X54" s="27"/>
      <c r="Y54" s="41">
        <f t="shared" si="18"/>
        <v>0</v>
      </c>
      <c r="Z54" s="41">
        <f t="shared" si="18"/>
        <v>0</v>
      </c>
      <c r="AA54" s="3"/>
      <c r="AB54" s="3"/>
      <c r="AC54" s="2"/>
    </row>
    <row r="55" spans="1:29" ht="15" customHeight="1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44" t="s">
        <v>29</v>
      </c>
      <c r="O55" s="97" t="s">
        <v>148</v>
      </c>
      <c r="P55" s="38" t="s">
        <v>48</v>
      </c>
      <c r="Q55" s="40">
        <v>11</v>
      </c>
      <c r="R55" s="26"/>
      <c r="S55" s="39" t="s">
        <v>43</v>
      </c>
      <c r="T55" s="40">
        <v>800</v>
      </c>
      <c r="U55" s="32"/>
      <c r="V55" s="33"/>
      <c r="W55" s="41">
        <f>W56</f>
        <v>10</v>
      </c>
      <c r="X55" s="27"/>
      <c r="Y55" s="41">
        <f t="shared" si="18"/>
        <v>0</v>
      </c>
      <c r="Z55" s="41">
        <f t="shared" si="18"/>
        <v>0</v>
      </c>
      <c r="AA55" s="3"/>
      <c r="AB55" s="3"/>
      <c r="AC55" s="2"/>
    </row>
    <row r="56" spans="1:29" ht="15" customHeight="1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44" t="s">
        <v>44</v>
      </c>
      <c r="O56" s="97" t="s">
        <v>148</v>
      </c>
      <c r="P56" s="38" t="s">
        <v>48</v>
      </c>
      <c r="Q56" s="40">
        <v>11</v>
      </c>
      <c r="R56" s="26"/>
      <c r="S56" s="39" t="s">
        <v>43</v>
      </c>
      <c r="T56" s="40">
        <v>870</v>
      </c>
      <c r="U56" s="32"/>
      <c r="V56" s="33"/>
      <c r="W56" s="41">
        <v>10</v>
      </c>
      <c r="X56" s="27"/>
      <c r="Y56" s="41">
        <v>0</v>
      </c>
      <c r="Z56" s="41">
        <v>0</v>
      </c>
      <c r="AA56" s="3"/>
      <c r="AB56" s="3"/>
      <c r="AC56" s="2"/>
    </row>
    <row r="57" spans="1:29" ht="15" customHeight="1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28" t="s">
        <v>45</v>
      </c>
      <c r="O57" s="96" t="s">
        <v>148</v>
      </c>
      <c r="P57" s="38" t="s">
        <v>48</v>
      </c>
      <c r="Q57" s="31">
        <v>13</v>
      </c>
      <c r="R57" s="26"/>
      <c r="S57" s="45"/>
      <c r="T57" s="31"/>
      <c r="U57" s="32"/>
      <c r="V57" s="33"/>
      <c r="W57" s="34">
        <f>W58</f>
        <v>123.6</v>
      </c>
      <c r="X57" s="27"/>
      <c r="Y57" s="34">
        <f t="shared" ref="Y57:Z57" si="19">Y58</f>
        <v>33.6</v>
      </c>
      <c r="Z57" s="34">
        <f t="shared" si="19"/>
        <v>33.6</v>
      </c>
      <c r="AA57" s="3"/>
      <c r="AB57" s="3"/>
      <c r="AC57" s="2"/>
    </row>
    <row r="58" spans="1:29" ht="15" customHeight="1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37" t="s">
        <v>14</v>
      </c>
      <c r="O58" s="96" t="s">
        <v>148</v>
      </c>
      <c r="P58" s="38" t="s">
        <v>48</v>
      </c>
      <c r="Q58" s="40">
        <v>13</v>
      </c>
      <c r="R58" s="26"/>
      <c r="S58" s="39" t="s">
        <v>23</v>
      </c>
      <c r="T58" s="40"/>
      <c r="U58" s="32"/>
      <c r="V58" s="33"/>
      <c r="W58" s="41">
        <f>W59+W64</f>
        <v>123.6</v>
      </c>
      <c r="X58" s="47"/>
      <c r="Y58" s="41">
        <f>Y59+Y64</f>
        <v>33.6</v>
      </c>
      <c r="Z58" s="41">
        <f>Z59+Z64</f>
        <v>33.6</v>
      </c>
      <c r="AA58" s="3"/>
      <c r="AB58" s="3"/>
      <c r="AC58" s="2"/>
    </row>
    <row r="59" spans="1:29" ht="46.5" customHeight="1">
      <c r="A59" s="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37" t="s">
        <v>46</v>
      </c>
      <c r="O59" s="97" t="s">
        <v>148</v>
      </c>
      <c r="P59" s="38" t="s">
        <v>48</v>
      </c>
      <c r="Q59" s="40">
        <v>13</v>
      </c>
      <c r="R59" s="26"/>
      <c r="S59" s="39" t="s">
        <v>47</v>
      </c>
      <c r="T59" s="40"/>
      <c r="U59" s="32"/>
      <c r="V59" s="33"/>
      <c r="W59" s="41">
        <f>W60+W62</f>
        <v>96</v>
      </c>
      <c r="X59" s="27"/>
      <c r="Y59" s="41">
        <f t="shared" ref="Y59:Z59" si="20">Y60+Y62</f>
        <v>6</v>
      </c>
      <c r="Z59" s="41">
        <f t="shared" si="20"/>
        <v>6</v>
      </c>
      <c r="AA59" s="3"/>
      <c r="AB59" s="3"/>
      <c r="AC59" s="2"/>
    </row>
    <row r="60" spans="1:29" ht="32.25" customHeight="1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44" t="s">
        <v>24</v>
      </c>
      <c r="O60" s="97" t="s">
        <v>148</v>
      </c>
      <c r="P60" s="38" t="s">
        <v>48</v>
      </c>
      <c r="Q60" s="40">
        <v>13</v>
      </c>
      <c r="R60" s="26"/>
      <c r="S60" s="39" t="s">
        <v>47</v>
      </c>
      <c r="T60" s="40">
        <v>200</v>
      </c>
      <c r="U60" s="32"/>
      <c r="V60" s="33"/>
      <c r="W60" s="41">
        <f>W61</f>
        <v>91</v>
      </c>
      <c r="X60" s="27"/>
      <c r="Y60" s="41">
        <f t="shared" ref="Y60:Z60" si="21">Y61</f>
        <v>1</v>
      </c>
      <c r="Z60" s="41">
        <f t="shared" si="21"/>
        <v>1</v>
      </c>
      <c r="AA60" s="3"/>
      <c r="AB60" s="3"/>
      <c r="AC60" s="2"/>
    </row>
    <row r="61" spans="1:29" ht="39" customHeight="1">
      <c r="A61" s="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44" t="s">
        <v>25</v>
      </c>
      <c r="O61" s="97" t="s">
        <v>148</v>
      </c>
      <c r="P61" s="38" t="s">
        <v>48</v>
      </c>
      <c r="Q61" s="40">
        <v>13</v>
      </c>
      <c r="R61" s="26"/>
      <c r="S61" s="39" t="s">
        <v>47</v>
      </c>
      <c r="T61" s="40">
        <v>240</v>
      </c>
      <c r="U61" s="32"/>
      <c r="V61" s="33"/>
      <c r="W61" s="41">
        <v>91</v>
      </c>
      <c r="X61" s="27"/>
      <c r="Y61" s="41">
        <v>1</v>
      </c>
      <c r="Z61" s="41">
        <v>1</v>
      </c>
      <c r="AA61" s="3"/>
      <c r="AB61" s="3"/>
      <c r="AC61" s="2"/>
    </row>
    <row r="62" spans="1:29" ht="33.75" customHeight="1">
      <c r="A62" s="2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44" t="s">
        <v>24</v>
      </c>
      <c r="O62" s="97" t="s">
        <v>148</v>
      </c>
      <c r="P62" s="38" t="s">
        <v>48</v>
      </c>
      <c r="Q62" s="40">
        <v>13</v>
      </c>
      <c r="R62" s="26"/>
      <c r="S62" s="39" t="s">
        <v>47</v>
      </c>
      <c r="T62" s="40">
        <v>800</v>
      </c>
      <c r="U62" s="32"/>
      <c r="V62" s="33"/>
      <c r="W62" s="41">
        <f>W63</f>
        <v>5</v>
      </c>
      <c r="X62" s="27"/>
      <c r="Y62" s="41">
        <f t="shared" ref="Y62:Z62" si="22">Y63</f>
        <v>5</v>
      </c>
      <c r="Z62" s="41">
        <f t="shared" si="22"/>
        <v>5</v>
      </c>
      <c r="AA62" s="3"/>
      <c r="AB62" s="3"/>
      <c r="AC62" s="2"/>
    </row>
    <row r="63" spans="1:29" ht="36.75" customHeight="1">
      <c r="A63" s="2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61" t="s">
        <v>25</v>
      </c>
      <c r="O63" s="97" t="s">
        <v>148</v>
      </c>
      <c r="P63" s="48" t="s">
        <v>48</v>
      </c>
      <c r="Q63" s="49">
        <v>13</v>
      </c>
      <c r="R63" s="26"/>
      <c r="S63" s="39" t="s">
        <v>47</v>
      </c>
      <c r="T63" s="40">
        <v>850</v>
      </c>
      <c r="U63" s="32"/>
      <c r="V63" s="33"/>
      <c r="W63" s="41">
        <v>5</v>
      </c>
      <c r="X63" s="27"/>
      <c r="Y63" s="41">
        <v>5</v>
      </c>
      <c r="Z63" s="41">
        <v>5</v>
      </c>
      <c r="AA63" s="3"/>
      <c r="AB63" s="3"/>
      <c r="AC63" s="2"/>
    </row>
    <row r="64" spans="1:29" ht="24.75" customHeight="1">
      <c r="A64" s="2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85" t="s">
        <v>142</v>
      </c>
      <c r="O64" s="97" t="s">
        <v>148</v>
      </c>
      <c r="P64" s="48" t="s">
        <v>48</v>
      </c>
      <c r="Q64" s="49">
        <v>13</v>
      </c>
      <c r="R64" s="26"/>
      <c r="S64" s="39" t="s">
        <v>132</v>
      </c>
      <c r="T64" s="51"/>
      <c r="U64" s="32"/>
      <c r="V64" s="33"/>
      <c r="W64" s="41">
        <f>W65</f>
        <v>27.6</v>
      </c>
      <c r="X64" s="27"/>
      <c r="Y64" s="41">
        <f>Y65</f>
        <v>27.6</v>
      </c>
      <c r="Z64" s="41">
        <f>Z65</f>
        <v>27.6</v>
      </c>
      <c r="AA64" s="3"/>
      <c r="AB64" s="3"/>
      <c r="AC64" s="2"/>
    </row>
    <row r="65" spans="1:29" ht="18.75" customHeight="1">
      <c r="A65" s="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44" t="s">
        <v>36</v>
      </c>
      <c r="O65" s="97" t="s">
        <v>148</v>
      </c>
      <c r="P65" s="48" t="s">
        <v>48</v>
      </c>
      <c r="Q65" s="49">
        <v>13</v>
      </c>
      <c r="R65" s="26"/>
      <c r="S65" s="39" t="s">
        <v>132</v>
      </c>
      <c r="T65" s="51">
        <v>500</v>
      </c>
      <c r="U65" s="32"/>
      <c r="V65" s="33"/>
      <c r="W65" s="41">
        <f>W66</f>
        <v>27.6</v>
      </c>
      <c r="X65" s="27"/>
      <c r="Y65" s="41">
        <f>Y66</f>
        <v>27.6</v>
      </c>
      <c r="Z65" s="41">
        <f>Z66</f>
        <v>27.6</v>
      </c>
      <c r="AA65" s="3"/>
      <c r="AB65" s="3"/>
      <c r="AC65" s="2"/>
    </row>
    <row r="66" spans="1:29" ht="15.75" customHeight="1">
      <c r="A66" s="2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44" t="s">
        <v>38</v>
      </c>
      <c r="O66" s="97" t="s">
        <v>148</v>
      </c>
      <c r="P66" s="48" t="s">
        <v>48</v>
      </c>
      <c r="Q66" s="49">
        <v>13</v>
      </c>
      <c r="R66" s="26"/>
      <c r="S66" s="39" t="s">
        <v>132</v>
      </c>
      <c r="T66" s="51">
        <v>540</v>
      </c>
      <c r="U66" s="32"/>
      <c r="V66" s="33"/>
      <c r="W66" s="41">
        <v>27.6</v>
      </c>
      <c r="X66" s="27"/>
      <c r="Y66" s="41">
        <v>27.6</v>
      </c>
      <c r="Z66" s="41">
        <v>27.6</v>
      </c>
      <c r="AA66" s="3"/>
      <c r="AB66" s="3"/>
      <c r="AC66" s="2"/>
    </row>
    <row r="67" spans="1:29" ht="15" customHeight="1">
      <c r="A67" s="2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28" t="s">
        <v>55</v>
      </c>
      <c r="O67" s="96" t="s">
        <v>148</v>
      </c>
      <c r="P67" s="30" t="s">
        <v>49</v>
      </c>
      <c r="Q67" s="30"/>
      <c r="R67" s="26"/>
      <c r="S67" s="52"/>
      <c r="T67" s="35"/>
      <c r="U67" s="32"/>
      <c r="V67" s="33"/>
      <c r="W67" s="34">
        <f>W68</f>
        <v>166.4</v>
      </c>
      <c r="X67" s="27"/>
      <c r="Y67" s="34">
        <f t="shared" ref="Y67:Z69" si="23">Y68</f>
        <v>183.6</v>
      </c>
      <c r="Z67" s="34">
        <f t="shared" si="23"/>
        <v>201.1</v>
      </c>
      <c r="AA67" s="3"/>
      <c r="AB67" s="3"/>
      <c r="AC67" s="2"/>
    </row>
    <row r="68" spans="1:29" ht="15" customHeight="1">
      <c r="A68" s="2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28" t="s">
        <v>56</v>
      </c>
      <c r="O68" s="96" t="s">
        <v>148</v>
      </c>
      <c r="P68" s="30" t="s">
        <v>49</v>
      </c>
      <c r="Q68" s="30" t="s">
        <v>58</v>
      </c>
      <c r="R68" s="26"/>
      <c r="S68" s="25"/>
      <c r="T68" s="17"/>
      <c r="U68" s="32"/>
      <c r="V68" s="33"/>
      <c r="W68" s="34">
        <f>W69</f>
        <v>166.4</v>
      </c>
      <c r="X68" s="27"/>
      <c r="Y68" s="34">
        <f t="shared" si="23"/>
        <v>183.6</v>
      </c>
      <c r="Z68" s="34">
        <f t="shared" si="23"/>
        <v>201.1</v>
      </c>
      <c r="AA68" s="3"/>
      <c r="AB68" s="3"/>
      <c r="AC68" s="2"/>
    </row>
    <row r="69" spans="1:29" ht="15" customHeight="1">
      <c r="A69" s="2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37" t="s">
        <v>14</v>
      </c>
      <c r="O69" s="96" t="s">
        <v>148</v>
      </c>
      <c r="P69" s="38" t="s">
        <v>49</v>
      </c>
      <c r="Q69" s="38" t="s">
        <v>58</v>
      </c>
      <c r="R69" s="26"/>
      <c r="S69" s="40" t="s">
        <v>23</v>
      </c>
      <c r="T69" s="40"/>
      <c r="U69" s="32"/>
      <c r="V69" s="33"/>
      <c r="W69" s="34">
        <f>W70</f>
        <v>166.4</v>
      </c>
      <c r="X69" s="27"/>
      <c r="Y69" s="41">
        <f t="shared" si="23"/>
        <v>183.6</v>
      </c>
      <c r="Z69" s="41">
        <f t="shared" si="23"/>
        <v>201.1</v>
      </c>
      <c r="AA69" s="3"/>
      <c r="AB69" s="3"/>
      <c r="AC69" s="2"/>
    </row>
    <row r="70" spans="1:29" ht="44.25" customHeight="1">
      <c r="A70" s="2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44" t="s">
        <v>57</v>
      </c>
      <c r="O70" s="97" t="s">
        <v>148</v>
      </c>
      <c r="P70" s="38" t="s">
        <v>49</v>
      </c>
      <c r="Q70" s="38" t="s">
        <v>58</v>
      </c>
      <c r="R70" s="26"/>
      <c r="S70" s="40" t="s">
        <v>59</v>
      </c>
      <c r="T70" s="40"/>
      <c r="U70" s="32"/>
      <c r="V70" s="33"/>
      <c r="W70" s="34">
        <f>W71+W73</f>
        <v>166.4</v>
      </c>
      <c r="X70" s="27"/>
      <c r="Y70" s="41">
        <f t="shared" ref="Y70:Z70" si="24">Y71+Y73</f>
        <v>183.6</v>
      </c>
      <c r="Z70" s="41">
        <f t="shared" si="24"/>
        <v>201.1</v>
      </c>
      <c r="AA70" s="3"/>
      <c r="AB70" s="3"/>
      <c r="AC70" s="2"/>
    </row>
    <row r="71" spans="1:29" ht="62.25" customHeight="1">
      <c r="A71" s="2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44" t="s">
        <v>17</v>
      </c>
      <c r="O71" s="97" t="s">
        <v>148</v>
      </c>
      <c r="P71" s="38" t="s">
        <v>49</v>
      </c>
      <c r="Q71" s="38" t="s">
        <v>58</v>
      </c>
      <c r="R71" s="26"/>
      <c r="S71" s="40" t="s">
        <v>60</v>
      </c>
      <c r="T71" s="40">
        <v>100</v>
      </c>
      <c r="U71" s="32"/>
      <c r="V71" s="33"/>
      <c r="W71" s="34">
        <f>W72</f>
        <v>164.4</v>
      </c>
      <c r="X71" s="27"/>
      <c r="Y71" s="41">
        <f t="shared" ref="Y71:Z71" si="25">Y72</f>
        <v>181.6</v>
      </c>
      <c r="Z71" s="41">
        <f t="shared" si="25"/>
        <v>199.1</v>
      </c>
      <c r="AA71" s="3"/>
      <c r="AB71" s="3"/>
      <c r="AC71" s="2"/>
    </row>
    <row r="72" spans="1:29" ht="25.5" customHeight="1">
      <c r="A72" s="2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44" t="s">
        <v>18</v>
      </c>
      <c r="O72" s="97" t="s">
        <v>148</v>
      </c>
      <c r="P72" s="38" t="s">
        <v>49</v>
      </c>
      <c r="Q72" s="38" t="s">
        <v>58</v>
      </c>
      <c r="R72" s="26"/>
      <c r="S72" s="40" t="s">
        <v>60</v>
      </c>
      <c r="T72" s="40">
        <v>120</v>
      </c>
      <c r="U72" s="32"/>
      <c r="V72" s="33"/>
      <c r="W72" s="34">
        <v>164.4</v>
      </c>
      <c r="X72" s="27"/>
      <c r="Y72" s="41">
        <v>181.6</v>
      </c>
      <c r="Z72" s="41">
        <v>199.1</v>
      </c>
      <c r="AA72" s="3"/>
      <c r="AB72" s="3"/>
      <c r="AC72" s="2"/>
    </row>
    <row r="73" spans="1:29" ht="29.25" customHeight="1">
      <c r="A73" s="2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44" t="s">
        <v>24</v>
      </c>
      <c r="O73" s="97" t="s">
        <v>148</v>
      </c>
      <c r="P73" s="38" t="s">
        <v>49</v>
      </c>
      <c r="Q73" s="38" t="s">
        <v>58</v>
      </c>
      <c r="R73" s="26"/>
      <c r="S73" s="40" t="s">
        <v>60</v>
      </c>
      <c r="T73" s="40">
        <v>200</v>
      </c>
      <c r="U73" s="32"/>
      <c r="V73" s="33"/>
      <c r="W73" s="34">
        <f>W74</f>
        <v>2</v>
      </c>
      <c r="X73" s="27"/>
      <c r="Y73" s="41">
        <f t="shared" ref="Y73:Z73" si="26">Y74</f>
        <v>2</v>
      </c>
      <c r="Z73" s="41">
        <f t="shared" si="26"/>
        <v>2</v>
      </c>
      <c r="AA73" s="3"/>
      <c r="AB73" s="3"/>
      <c r="AC73" s="2"/>
    </row>
    <row r="74" spans="1:29" ht="29.25" customHeight="1">
      <c r="A74" s="2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50" t="s">
        <v>25</v>
      </c>
      <c r="O74" s="97" t="s">
        <v>148</v>
      </c>
      <c r="P74" s="48" t="s">
        <v>49</v>
      </c>
      <c r="Q74" s="48" t="s">
        <v>58</v>
      </c>
      <c r="R74" s="26"/>
      <c r="S74" s="40" t="s">
        <v>60</v>
      </c>
      <c r="T74" s="40">
        <v>240</v>
      </c>
      <c r="U74" s="32"/>
      <c r="V74" s="33"/>
      <c r="W74" s="34">
        <v>2</v>
      </c>
      <c r="X74" s="27"/>
      <c r="Y74" s="34">
        <v>2</v>
      </c>
      <c r="Z74" s="34">
        <v>2</v>
      </c>
      <c r="AA74" s="3"/>
      <c r="AB74" s="3"/>
      <c r="AC74" s="2"/>
    </row>
    <row r="75" spans="1:29" ht="29.25" customHeight="1">
      <c r="A75" s="2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28" t="s">
        <v>61</v>
      </c>
      <c r="O75" s="96" t="s">
        <v>148</v>
      </c>
      <c r="P75" s="30" t="s">
        <v>58</v>
      </c>
      <c r="Q75" s="31"/>
      <c r="R75" s="26"/>
      <c r="S75" s="52"/>
      <c r="T75" s="35"/>
      <c r="U75" s="32"/>
      <c r="V75" s="33"/>
      <c r="W75" s="34">
        <f>W76</f>
        <v>299</v>
      </c>
      <c r="X75" s="27"/>
      <c r="Y75" s="34">
        <f t="shared" ref="Y75:Z76" si="27">Y76</f>
        <v>57</v>
      </c>
      <c r="Z75" s="34">
        <f t="shared" si="27"/>
        <v>57</v>
      </c>
      <c r="AA75" s="3"/>
      <c r="AB75" s="3"/>
      <c r="AC75" s="2"/>
    </row>
    <row r="76" spans="1:29" ht="47.25" customHeight="1">
      <c r="A76" s="2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46" t="s">
        <v>62</v>
      </c>
      <c r="O76" s="96" t="s">
        <v>148</v>
      </c>
      <c r="P76" s="30" t="s">
        <v>58</v>
      </c>
      <c r="Q76" s="31">
        <v>10</v>
      </c>
      <c r="R76" s="26"/>
      <c r="S76" s="25"/>
      <c r="T76" s="17"/>
      <c r="U76" s="32"/>
      <c r="V76" s="33"/>
      <c r="W76" s="34">
        <f>W77</f>
        <v>299</v>
      </c>
      <c r="X76" s="27"/>
      <c r="Y76" s="34">
        <f t="shared" si="27"/>
        <v>57</v>
      </c>
      <c r="Z76" s="34">
        <f t="shared" si="27"/>
        <v>57</v>
      </c>
      <c r="AA76" s="3"/>
      <c r="AB76" s="3"/>
      <c r="AC76" s="2"/>
    </row>
    <row r="77" spans="1:29" ht="26.25" customHeight="1">
      <c r="A77" s="2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37" t="s">
        <v>14</v>
      </c>
      <c r="O77" s="97" t="s">
        <v>148</v>
      </c>
      <c r="P77" s="38" t="s">
        <v>58</v>
      </c>
      <c r="Q77" s="40">
        <v>10</v>
      </c>
      <c r="R77" s="26"/>
      <c r="S77" s="40" t="s">
        <v>65</v>
      </c>
      <c r="T77" s="31"/>
      <c r="U77" s="32"/>
      <c r="V77" s="33"/>
      <c r="W77" s="41">
        <f>W78</f>
        <v>299</v>
      </c>
      <c r="X77" s="27"/>
      <c r="Y77" s="41">
        <f>Y78</f>
        <v>57</v>
      </c>
      <c r="Z77" s="41">
        <f>Z78</f>
        <v>57</v>
      </c>
      <c r="AA77" s="3"/>
      <c r="AB77" s="3"/>
      <c r="AC77" s="2"/>
    </row>
    <row r="78" spans="1:29" ht="15" customHeight="1">
      <c r="A78" s="2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37" t="s">
        <v>63</v>
      </c>
      <c r="O78" s="97" t="s">
        <v>148</v>
      </c>
      <c r="P78" s="38" t="s">
        <v>58</v>
      </c>
      <c r="Q78" s="40">
        <v>10</v>
      </c>
      <c r="R78" s="26"/>
      <c r="S78" s="40" t="s">
        <v>66</v>
      </c>
      <c r="T78" s="31"/>
      <c r="U78" s="32"/>
      <c r="V78" s="33"/>
      <c r="W78" s="41">
        <f>W79</f>
        <v>299</v>
      </c>
      <c r="X78" s="27"/>
      <c r="Y78" s="41">
        <f t="shared" ref="Y78:Z79" si="28">Y79</f>
        <v>57</v>
      </c>
      <c r="Z78" s="41">
        <f t="shared" si="28"/>
        <v>57</v>
      </c>
      <c r="AA78" s="3"/>
      <c r="AB78" s="3"/>
      <c r="AC78" s="2"/>
    </row>
    <row r="79" spans="1:29" ht="32.25" customHeight="1">
      <c r="A79" s="2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44" t="s">
        <v>24</v>
      </c>
      <c r="O79" s="97" t="s">
        <v>148</v>
      </c>
      <c r="P79" s="38" t="s">
        <v>58</v>
      </c>
      <c r="Q79" s="40">
        <v>10</v>
      </c>
      <c r="R79" s="26"/>
      <c r="S79" s="40" t="s">
        <v>66</v>
      </c>
      <c r="T79" s="40">
        <v>200</v>
      </c>
      <c r="U79" s="32"/>
      <c r="V79" s="33"/>
      <c r="W79" s="41">
        <f>W80</f>
        <v>299</v>
      </c>
      <c r="X79" s="27"/>
      <c r="Y79" s="41">
        <f t="shared" si="28"/>
        <v>57</v>
      </c>
      <c r="Z79" s="41">
        <f t="shared" si="28"/>
        <v>57</v>
      </c>
      <c r="AA79" s="3"/>
      <c r="AB79" s="3"/>
      <c r="AC79" s="2"/>
    </row>
    <row r="80" spans="1:29" ht="33" customHeight="1">
      <c r="A80" s="2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44" t="s">
        <v>25</v>
      </c>
      <c r="O80" s="97" t="s">
        <v>148</v>
      </c>
      <c r="P80" s="38" t="s">
        <v>58</v>
      </c>
      <c r="Q80" s="40">
        <v>10</v>
      </c>
      <c r="R80" s="26"/>
      <c r="S80" s="40" t="s">
        <v>66</v>
      </c>
      <c r="T80" s="40">
        <v>240</v>
      </c>
      <c r="U80" s="32"/>
      <c r="V80" s="33"/>
      <c r="W80" s="41">
        <v>299</v>
      </c>
      <c r="X80" s="27"/>
      <c r="Y80" s="41">
        <v>57</v>
      </c>
      <c r="Z80" s="41">
        <v>57</v>
      </c>
      <c r="AA80" s="3"/>
      <c r="AB80" s="3"/>
      <c r="AC80" s="2"/>
    </row>
    <row r="81" spans="1:29" ht="15" customHeight="1">
      <c r="A81" s="2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28" t="s">
        <v>68</v>
      </c>
      <c r="O81" s="96" t="s">
        <v>148</v>
      </c>
      <c r="P81" s="30" t="s">
        <v>50</v>
      </c>
      <c r="Q81" s="30"/>
      <c r="R81" s="26"/>
      <c r="S81" s="45"/>
      <c r="T81" s="31"/>
      <c r="U81" s="32"/>
      <c r="V81" s="33"/>
      <c r="W81" s="34">
        <f>W82+W87+W92+W97+W106+W111</f>
        <v>2089</v>
      </c>
      <c r="X81" s="27"/>
      <c r="Y81" s="34">
        <f>Y82+Y87+Y92+Y97+Y106+Y111</f>
        <v>1098</v>
      </c>
      <c r="Z81" s="34">
        <f>Z82+Z87+Z92+Z97+Z106+Z111</f>
        <v>1106.5</v>
      </c>
      <c r="AA81" s="3"/>
      <c r="AB81" s="3"/>
      <c r="AC81" s="2"/>
    </row>
    <row r="82" spans="1:29" ht="15" customHeight="1">
      <c r="A82" s="2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28" t="s">
        <v>69</v>
      </c>
      <c r="O82" s="96" t="s">
        <v>148</v>
      </c>
      <c r="P82" s="30" t="s">
        <v>50</v>
      </c>
      <c r="Q82" s="30" t="s">
        <v>82</v>
      </c>
      <c r="R82" s="26"/>
      <c r="S82" s="39"/>
      <c r="T82" s="40"/>
      <c r="U82" s="32"/>
      <c r="V82" s="33"/>
      <c r="W82" s="34">
        <f>W83</f>
        <v>0.1</v>
      </c>
      <c r="X82" s="27"/>
      <c r="Y82" s="34">
        <f t="shared" ref="Y82:Z85" si="29">Y83</f>
        <v>0.1</v>
      </c>
      <c r="Z82" s="34">
        <f t="shared" si="29"/>
        <v>0.1</v>
      </c>
      <c r="AA82" s="3"/>
      <c r="AB82" s="3"/>
      <c r="AC82" s="2"/>
    </row>
    <row r="83" spans="1:29" ht="15" customHeight="1">
      <c r="A83" s="2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37" t="s">
        <v>14</v>
      </c>
      <c r="O83" s="97" t="s">
        <v>148</v>
      </c>
      <c r="P83" s="38" t="s">
        <v>50</v>
      </c>
      <c r="Q83" s="38" t="s">
        <v>82</v>
      </c>
      <c r="R83" s="26"/>
      <c r="S83" s="39" t="s">
        <v>23</v>
      </c>
      <c r="T83" s="40"/>
      <c r="U83" s="32"/>
      <c r="V83" s="33"/>
      <c r="W83" s="41">
        <f>W84</f>
        <v>0.1</v>
      </c>
      <c r="X83" s="27"/>
      <c r="Y83" s="41">
        <f t="shared" si="29"/>
        <v>0.1</v>
      </c>
      <c r="Z83" s="41">
        <f t="shared" si="29"/>
        <v>0.1</v>
      </c>
      <c r="AA83" s="3"/>
      <c r="AB83" s="3"/>
      <c r="AC83" s="2"/>
    </row>
    <row r="84" spans="1:29" ht="15" customHeight="1">
      <c r="A84" s="2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44" t="s">
        <v>70</v>
      </c>
      <c r="O84" s="97" t="s">
        <v>148</v>
      </c>
      <c r="P84" s="38" t="s">
        <v>50</v>
      </c>
      <c r="Q84" s="38" t="s">
        <v>82</v>
      </c>
      <c r="R84" s="26"/>
      <c r="S84" s="39" t="s">
        <v>86</v>
      </c>
      <c r="T84" s="40"/>
      <c r="U84" s="32"/>
      <c r="V84" s="33"/>
      <c r="W84" s="41">
        <f>W85</f>
        <v>0.1</v>
      </c>
      <c r="X84" s="27"/>
      <c r="Y84" s="41">
        <f t="shared" si="29"/>
        <v>0.1</v>
      </c>
      <c r="Z84" s="41">
        <f t="shared" si="29"/>
        <v>0.1</v>
      </c>
      <c r="AA84" s="3"/>
      <c r="AB84" s="3"/>
      <c r="AC84" s="2"/>
    </row>
    <row r="85" spans="1:29" ht="33.75" customHeight="1">
      <c r="A85" s="2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44" t="s">
        <v>24</v>
      </c>
      <c r="O85" s="97" t="s">
        <v>148</v>
      </c>
      <c r="P85" s="38" t="s">
        <v>50</v>
      </c>
      <c r="Q85" s="38" t="s">
        <v>82</v>
      </c>
      <c r="R85" s="26"/>
      <c r="S85" s="39" t="s">
        <v>86</v>
      </c>
      <c r="T85" s="40">
        <v>200</v>
      </c>
      <c r="U85" s="32"/>
      <c r="V85" s="33"/>
      <c r="W85" s="41">
        <f>W86</f>
        <v>0.1</v>
      </c>
      <c r="X85" s="27"/>
      <c r="Y85" s="41">
        <f t="shared" si="29"/>
        <v>0.1</v>
      </c>
      <c r="Z85" s="41">
        <f t="shared" si="29"/>
        <v>0.1</v>
      </c>
      <c r="AA85" s="3"/>
      <c r="AB85" s="3"/>
      <c r="AC85" s="2"/>
    </row>
    <row r="86" spans="1:29" ht="30.75" customHeight="1">
      <c r="A86" s="2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44" t="s">
        <v>25</v>
      </c>
      <c r="O86" s="97" t="s">
        <v>148</v>
      </c>
      <c r="P86" s="38" t="s">
        <v>50</v>
      </c>
      <c r="Q86" s="38" t="s">
        <v>82</v>
      </c>
      <c r="R86" s="26"/>
      <c r="S86" s="39" t="s">
        <v>86</v>
      </c>
      <c r="T86" s="40">
        <v>240</v>
      </c>
      <c r="U86" s="32"/>
      <c r="V86" s="33"/>
      <c r="W86" s="41">
        <v>0.1</v>
      </c>
      <c r="X86" s="27"/>
      <c r="Y86" s="41">
        <v>0.1</v>
      </c>
      <c r="Z86" s="41">
        <v>0.1</v>
      </c>
      <c r="AA86" s="3"/>
      <c r="AB86" s="3"/>
      <c r="AC86" s="2"/>
    </row>
    <row r="87" spans="1:29" ht="15" customHeight="1">
      <c r="A87" s="2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28" t="s">
        <v>71</v>
      </c>
      <c r="O87" s="96" t="s">
        <v>148</v>
      </c>
      <c r="P87" s="30" t="s">
        <v>50</v>
      </c>
      <c r="Q87" s="30" t="s">
        <v>83</v>
      </c>
      <c r="R87" s="26"/>
      <c r="S87" s="39"/>
      <c r="T87" s="40"/>
      <c r="U87" s="32"/>
      <c r="V87" s="33"/>
      <c r="W87" s="34">
        <f>W88</f>
        <v>0.1</v>
      </c>
      <c r="X87" s="27"/>
      <c r="Y87" s="34">
        <f t="shared" ref="Y87:Z90" si="30">Y88</f>
        <v>0.1</v>
      </c>
      <c r="Z87" s="34">
        <f t="shared" si="30"/>
        <v>0.1</v>
      </c>
      <c r="AA87" s="3"/>
      <c r="AB87" s="3"/>
      <c r="AC87" s="2"/>
    </row>
    <row r="88" spans="1:29" ht="15" customHeight="1">
      <c r="A88" s="2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37" t="s">
        <v>14</v>
      </c>
      <c r="O88" s="97" t="s">
        <v>148</v>
      </c>
      <c r="P88" s="38" t="s">
        <v>50</v>
      </c>
      <c r="Q88" s="38" t="s">
        <v>83</v>
      </c>
      <c r="R88" s="26"/>
      <c r="S88" s="39" t="s">
        <v>23</v>
      </c>
      <c r="T88" s="40"/>
      <c r="U88" s="32"/>
      <c r="V88" s="33"/>
      <c r="W88" s="41">
        <f>W89</f>
        <v>0.1</v>
      </c>
      <c r="X88" s="27"/>
      <c r="Y88" s="41">
        <f t="shared" si="30"/>
        <v>0.1</v>
      </c>
      <c r="Z88" s="41">
        <f t="shared" si="30"/>
        <v>0.1</v>
      </c>
      <c r="AA88" s="3"/>
      <c r="AB88" s="3"/>
      <c r="AC88" s="2"/>
    </row>
    <row r="89" spans="1:29" ht="22.5" customHeight="1">
      <c r="A89" s="2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44" t="s">
        <v>72</v>
      </c>
      <c r="O89" s="97" t="s">
        <v>148</v>
      </c>
      <c r="P89" s="38" t="s">
        <v>50</v>
      </c>
      <c r="Q89" s="38" t="s">
        <v>83</v>
      </c>
      <c r="R89" s="26"/>
      <c r="S89" s="39" t="s">
        <v>87</v>
      </c>
      <c r="T89" s="40"/>
      <c r="U89" s="32"/>
      <c r="V89" s="33"/>
      <c r="W89" s="41">
        <f>W90</f>
        <v>0.1</v>
      </c>
      <c r="X89" s="27"/>
      <c r="Y89" s="41">
        <f t="shared" si="30"/>
        <v>0.1</v>
      </c>
      <c r="Z89" s="41">
        <f t="shared" si="30"/>
        <v>0.1</v>
      </c>
      <c r="AA89" s="3"/>
      <c r="AB89" s="3"/>
      <c r="AC89" s="2"/>
    </row>
    <row r="90" spans="1:29" ht="24.75" customHeight="1">
      <c r="A90" s="2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44" t="s">
        <v>24</v>
      </c>
      <c r="O90" s="97" t="s">
        <v>148</v>
      </c>
      <c r="P90" s="38" t="s">
        <v>50</v>
      </c>
      <c r="Q90" s="38" t="s">
        <v>83</v>
      </c>
      <c r="R90" s="26"/>
      <c r="S90" s="39" t="s">
        <v>87</v>
      </c>
      <c r="T90" s="40">
        <v>200</v>
      </c>
      <c r="U90" s="32"/>
      <c r="V90" s="33"/>
      <c r="W90" s="41">
        <f>W91</f>
        <v>0.1</v>
      </c>
      <c r="X90" s="27"/>
      <c r="Y90" s="41">
        <f t="shared" si="30"/>
        <v>0.1</v>
      </c>
      <c r="Z90" s="41">
        <f t="shared" si="30"/>
        <v>0.1</v>
      </c>
      <c r="AA90" s="3"/>
      <c r="AB90" s="3"/>
      <c r="AC90" s="2"/>
    </row>
    <row r="91" spans="1:29" ht="31.5" customHeight="1">
      <c r="A91" s="2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44" t="s">
        <v>25</v>
      </c>
      <c r="O91" s="97" t="s">
        <v>148</v>
      </c>
      <c r="P91" s="38" t="s">
        <v>50</v>
      </c>
      <c r="Q91" s="38" t="s">
        <v>83</v>
      </c>
      <c r="R91" s="26"/>
      <c r="S91" s="39" t="s">
        <v>87</v>
      </c>
      <c r="T91" s="40">
        <v>240</v>
      </c>
      <c r="U91" s="32"/>
      <c r="V91" s="33"/>
      <c r="W91" s="41">
        <v>0.1</v>
      </c>
      <c r="X91" s="27"/>
      <c r="Y91" s="41">
        <v>0.1</v>
      </c>
      <c r="Z91" s="41">
        <v>0.1</v>
      </c>
      <c r="AA91" s="3"/>
      <c r="AB91" s="3"/>
      <c r="AC91" s="2"/>
    </row>
    <row r="92" spans="1:29" ht="15" customHeight="1">
      <c r="A92" s="2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28" t="s">
        <v>73</v>
      </c>
      <c r="O92" s="96" t="s">
        <v>148</v>
      </c>
      <c r="P92" s="30" t="s">
        <v>50</v>
      </c>
      <c r="Q92" s="30" t="s">
        <v>84</v>
      </c>
      <c r="R92" s="26"/>
      <c r="S92" s="39"/>
      <c r="T92" s="40"/>
      <c r="U92" s="32"/>
      <c r="V92" s="33"/>
      <c r="W92" s="34">
        <f>W93</f>
        <v>0.1</v>
      </c>
      <c r="X92" s="27"/>
      <c r="Y92" s="34">
        <f t="shared" ref="Y92:Z95" si="31">Y93</f>
        <v>0.1</v>
      </c>
      <c r="Z92" s="34">
        <f t="shared" si="31"/>
        <v>0.1</v>
      </c>
      <c r="AA92" s="3"/>
      <c r="AB92" s="3"/>
      <c r="AC92" s="2"/>
    </row>
    <row r="93" spans="1:29" ht="15" customHeight="1">
      <c r="A93" s="2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7" t="s">
        <v>14</v>
      </c>
      <c r="O93" s="97" t="s">
        <v>148</v>
      </c>
      <c r="P93" s="38" t="s">
        <v>50</v>
      </c>
      <c r="Q93" s="38" t="s">
        <v>84</v>
      </c>
      <c r="R93" s="26"/>
      <c r="S93" s="39" t="s">
        <v>23</v>
      </c>
      <c r="T93" s="40"/>
      <c r="U93" s="32"/>
      <c r="V93" s="33"/>
      <c r="W93" s="41">
        <f>W94</f>
        <v>0.1</v>
      </c>
      <c r="X93" s="27"/>
      <c r="Y93" s="41">
        <f t="shared" si="31"/>
        <v>0.1</v>
      </c>
      <c r="Z93" s="41">
        <f t="shared" si="31"/>
        <v>0.1</v>
      </c>
      <c r="AA93" s="3"/>
      <c r="AB93" s="3"/>
      <c r="AC93" s="2"/>
    </row>
    <row r="94" spans="1:29" ht="15" customHeight="1">
      <c r="A94" s="2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44" t="s">
        <v>74</v>
      </c>
      <c r="O94" s="97" t="s">
        <v>148</v>
      </c>
      <c r="P94" s="38" t="s">
        <v>50</v>
      </c>
      <c r="Q94" s="38" t="s">
        <v>84</v>
      </c>
      <c r="R94" s="26"/>
      <c r="S94" s="39" t="s">
        <v>88</v>
      </c>
      <c r="T94" s="40"/>
      <c r="U94" s="32"/>
      <c r="V94" s="33"/>
      <c r="W94" s="41">
        <f>W95</f>
        <v>0.1</v>
      </c>
      <c r="X94" s="27"/>
      <c r="Y94" s="41">
        <f t="shared" si="31"/>
        <v>0.1</v>
      </c>
      <c r="Z94" s="41">
        <f t="shared" si="31"/>
        <v>0.1</v>
      </c>
      <c r="AA94" s="3"/>
      <c r="AB94" s="3"/>
      <c r="AC94" s="2"/>
    </row>
    <row r="95" spans="1:29" ht="15" customHeight="1">
      <c r="A95" s="2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44" t="s">
        <v>29</v>
      </c>
      <c r="O95" s="97" t="s">
        <v>148</v>
      </c>
      <c r="P95" s="38" t="s">
        <v>50</v>
      </c>
      <c r="Q95" s="38" t="s">
        <v>84</v>
      </c>
      <c r="R95" s="26"/>
      <c r="S95" s="39" t="s">
        <v>88</v>
      </c>
      <c r="T95" s="40">
        <v>800</v>
      </c>
      <c r="U95" s="32"/>
      <c r="V95" s="33"/>
      <c r="W95" s="41">
        <f>W96</f>
        <v>0.1</v>
      </c>
      <c r="X95" s="27"/>
      <c r="Y95" s="41">
        <f t="shared" si="31"/>
        <v>0.1</v>
      </c>
      <c r="Z95" s="41">
        <f t="shared" si="31"/>
        <v>0.1</v>
      </c>
      <c r="AA95" s="3"/>
      <c r="AB95" s="3"/>
      <c r="AC95" s="2"/>
    </row>
    <row r="96" spans="1:29" ht="49.5" customHeight="1">
      <c r="A96" s="2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44" t="s">
        <v>75</v>
      </c>
      <c r="O96" s="97" t="s">
        <v>148</v>
      </c>
      <c r="P96" s="38" t="s">
        <v>50</v>
      </c>
      <c r="Q96" s="38" t="s">
        <v>84</v>
      </c>
      <c r="R96" s="26"/>
      <c r="S96" s="39" t="s">
        <v>88</v>
      </c>
      <c r="T96" s="40">
        <v>810</v>
      </c>
      <c r="U96" s="32"/>
      <c r="V96" s="33"/>
      <c r="W96" s="41">
        <v>0.1</v>
      </c>
      <c r="X96" s="27"/>
      <c r="Y96" s="41">
        <v>0.1</v>
      </c>
      <c r="Z96" s="41">
        <v>0.1</v>
      </c>
      <c r="AA96" s="3"/>
      <c r="AB96" s="3"/>
      <c r="AC96" s="2"/>
    </row>
    <row r="97" spans="1:29" ht="15" customHeight="1">
      <c r="A97" s="2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28" t="s">
        <v>76</v>
      </c>
      <c r="O97" s="96" t="s">
        <v>148</v>
      </c>
      <c r="P97" s="30" t="s">
        <v>50</v>
      </c>
      <c r="Q97" s="30" t="s">
        <v>85</v>
      </c>
      <c r="R97" s="26"/>
      <c r="S97" s="45"/>
      <c r="T97" s="31"/>
      <c r="U97" s="32"/>
      <c r="V97" s="33"/>
      <c r="W97" s="34">
        <f>W98</f>
        <v>2048.6999999999998</v>
      </c>
      <c r="X97" s="27"/>
      <c r="Y97" s="34">
        <f>Y98</f>
        <v>1095.7</v>
      </c>
      <c r="Z97" s="34">
        <f>Z98</f>
        <v>1104.2</v>
      </c>
      <c r="AA97" s="3"/>
      <c r="AB97" s="3"/>
      <c r="AC97" s="2"/>
    </row>
    <row r="98" spans="1:29" ht="30.75" customHeight="1">
      <c r="A98" s="2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46" t="s">
        <v>81</v>
      </c>
      <c r="O98" s="96" t="s">
        <v>148</v>
      </c>
      <c r="P98" s="38" t="s">
        <v>50</v>
      </c>
      <c r="Q98" s="38" t="s">
        <v>85</v>
      </c>
      <c r="R98" s="26"/>
      <c r="S98" s="39" t="s">
        <v>102</v>
      </c>
      <c r="T98" s="40"/>
      <c r="U98" s="32"/>
      <c r="V98" s="33"/>
      <c r="W98" s="41">
        <f>W99+W102</f>
        <v>2048.6999999999998</v>
      </c>
      <c r="X98" s="27"/>
      <c r="Y98" s="41">
        <f>Y99+Y102</f>
        <v>1095.7</v>
      </c>
      <c r="Z98" s="41">
        <f>Z99+Z102</f>
        <v>1104.2</v>
      </c>
      <c r="AA98" s="3"/>
      <c r="AB98" s="3"/>
      <c r="AC98" s="2"/>
    </row>
    <row r="99" spans="1:29" ht="80.25" customHeight="1">
      <c r="A99" s="2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43" t="s">
        <v>140</v>
      </c>
      <c r="O99" s="97" t="s">
        <v>148</v>
      </c>
      <c r="P99" s="84" t="s">
        <v>50</v>
      </c>
      <c r="Q99" s="84" t="s">
        <v>85</v>
      </c>
      <c r="R99" s="81"/>
      <c r="S99" s="86" t="s">
        <v>141</v>
      </c>
      <c r="T99" s="40"/>
      <c r="U99" s="32"/>
      <c r="V99" s="33"/>
      <c r="W99" s="87">
        <f>W100</f>
        <v>330</v>
      </c>
      <c r="X99" s="88"/>
      <c r="Y99" s="87">
        <f t="shared" ref="Y99:Z100" si="32">Y100</f>
        <v>400</v>
      </c>
      <c r="Z99" s="87">
        <f t="shared" si="32"/>
        <v>450</v>
      </c>
      <c r="AA99" s="3"/>
      <c r="AB99" s="3"/>
      <c r="AC99" s="2"/>
    </row>
    <row r="100" spans="1:29" ht="31.5" customHeight="1">
      <c r="A100" s="2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44" t="s">
        <v>24</v>
      </c>
      <c r="O100" s="97" t="s">
        <v>148</v>
      </c>
      <c r="P100" s="38" t="s">
        <v>50</v>
      </c>
      <c r="Q100" s="38" t="s">
        <v>85</v>
      </c>
      <c r="R100" s="81"/>
      <c r="S100" s="86" t="s">
        <v>141</v>
      </c>
      <c r="T100" s="89">
        <v>200</v>
      </c>
      <c r="U100" s="32"/>
      <c r="V100" s="33"/>
      <c r="W100" s="87">
        <f>W101</f>
        <v>330</v>
      </c>
      <c r="X100" s="88"/>
      <c r="Y100" s="87">
        <f t="shared" si="32"/>
        <v>400</v>
      </c>
      <c r="Z100" s="87">
        <f t="shared" si="32"/>
        <v>450</v>
      </c>
      <c r="AA100" s="3"/>
      <c r="AB100" s="3"/>
      <c r="AC100" s="2"/>
    </row>
    <row r="101" spans="1:29" ht="33" customHeight="1">
      <c r="A101" s="2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44" t="s">
        <v>78</v>
      </c>
      <c r="O101" s="97" t="s">
        <v>148</v>
      </c>
      <c r="P101" s="84" t="s">
        <v>50</v>
      </c>
      <c r="Q101" s="84" t="s">
        <v>85</v>
      </c>
      <c r="R101" s="81"/>
      <c r="S101" s="86" t="s">
        <v>141</v>
      </c>
      <c r="T101" s="89">
        <v>240</v>
      </c>
      <c r="U101" s="32"/>
      <c r="V101" s="33"/>
      <c r="W101" s="87">
        <v>330</v>
      </c>
      <c r="X101" s="88"/>
      <c r="Y101" s="87">
        <v>400</v>
      </c>
      <c r="Z101" s="87">
        <v>450</v>
      </c>
      <c r="AA101" s="3"/>
      <c r="AB101" s="3"/>
      <c r="AC101" s="2"/>
    </row>
    <row r="102" spans="1:29" ht="33" customHeight="1">
      <c r="A102" s="2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37" t="s">
        <v>14</v>
      </c>
      <c r="O102" s="97" t="s">
        <v>148</v>
      </c>
      <c r="P102" s="38"/>
      <c r="Q102" s="38"/>
      <c r="R102" s="81"/>
      <c r="S102" s="39" t="s">
        <v>23</v>
      </c>
      <c r="T102" s="40"/>
      <c r="U102" s="32"/>
      <c r="V102" s="33"/>
      <c r="W102" s="87">
        <f>W103</f>
        <v>1718.7</v>
      </c>
      <c r="X102" s="88"/>
      <c r="Y102" s="87">
        <f>Y103</f>
        <v>695.7</v>
      </c>
      <c r="Z102" s="87">
        <f>Z103</f>
        <v>654.20000000000005</v>
      </c>
      <c r="AA102" s="3"/>
      <c r="AB102" s="3"/>
      <c r="AC102" s="2"/>
    </row>
    <row r="103" spans="1:29" ht="123" customHeight="1">
      <c r="A103" s="2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37" t="s">
        <v>77</v>
      </c>
      <c r="O103" s="97" t="s">
        <v>148</v>
      </c>
      <c r="P103" s="38" t="s">
        <v>50</v>
      </c>
      <c r="Q103" s="38" t="s">
        <v>85</v>
      </c>
      <c r="R103" s="26"/>
      <c r="S103" s="39" t="s">
        <v>89</v>
      </c>
      <c r="T103" s="40"/>
      <c r="U103" s="32"/>
      <c r="V103" s="33"/>
      <c r="W103" s="41">
        <f>W104</f>
        <v>1718.7</v>
      </c>
      <c r="X103" s="27"/>
      <c r="Y103" s="41">
        <f t="shared" ref="Y103:Z104" si="33">Y104</f>
        <v>695.7</v>
      </c>
      <c r="Z103" s="41">
        <f t="shared" si="33"/>
        <v>654.20000000000005</v>
      </c>
      <c r="AA103" s="3"/>
      <c r="AB103" s="3"/>
      <c r="AC103" s="2"/>
    </row>
    <row r="104" spans="1:29" ht="32.25" customHeight="1">
      <c r="A104" s="2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44" t="s">
        <v>24</v>
      </c>
      <c r="O104" s="97" t="s">
        <v>148</v>
      </c>
      <c r="P104" s="38" t="s">
        <v>50</v>
      </c>
      <c r="Q104" s="38" t="s">
        <v>85</v>
      </c>
      <c r="R104" s="26"/>
      <c r="S104" s="39" t="s">
        <v>89</v>
      </c>
      <c r="T104" s="40">
        <v>200</v>
      </c>
      <c r="U104" s="32"/>
      <c r="V104" s="33"/>
      <c r="W104" s="41">
        <f>W105</f>
        <v>1718.7</v>
      </c>
      <c r="X104" s="27"/>
      <c r="Y104" s="41">
        <f t="shared" si="33"/>
        <v>695.7</v>
      </c>
      <c r="Z104" s="41">
        <f t="shared" si="33"/>
        <v>654.20000000000005</v>
      </c>
      <c r="AA104" s="3"/>
      <c r="AB104" s="3"/>
      <c r="AC104" s="2"/>
    </row>
    <row r="105" spans="1:29" ht="31.5" customHeight="1">
      <c r="A105" s="2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44" t="s">
        <v>78</v>
      </c>
      <c r="O105" s="97" t="s">
        <v>148</v>
      </c>
      <c r="P105" s="38" t="s">
        <v>50</v>
      </c>
      <c r="Q105" s="38" t="s">
        <v>85</v>
      </c>
      <c r="R105" s="26"/>
      <c r="S105" s="39" t="s">
        <v>89</v>
      </c>
      <c r="T105" s="40">
        <v>240</v>
      </c>
      <c r="U105" s="32"/>
      <c r="V105" s="33"/>
      <c r="W105" s="41">
        <v>1718.7</v>
      </c>
      <c r="X105" s="27"/>
      <c r="Y105" s="41">
        <v>695.7</v>
      </c>
      <c r="Z105" s="41">
        <v>654.20000000000005</v>
      </c>
      <c r="AA105" s="3"/>
      <c r="AB105" s="3"/>
      <c r="AC105" s="2"/>
    </row>
    <row r="106" spans="1:29" ht="15" customHeight="1">
      <c r="A106" s="2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28" t="s">
        <v>79</v>
      </c>
      <c r="O106" s="96" t="s">
        <v>148</v>
      </c>
      <c r="P106" s="30" t="s">
        <v>50</v>
      </c>
      <c r="Q106" s="30">
        <v>12</v>
      </c>
      <c r="R106" s="26"/>
      <c r="S106" s="45"/>
      <c r="T106" s="31"/>
      <c r="U106" s="32"/>
      <c r="V106" s="33"/>
      <c r="W106" s="34">
        <f>W107</f>
        <v>39</v>
      </c>
      <c r="X106" s="27"/>
      <c r="Y106" s="34">
        <f t="shared" ref="Y106:Z107" si="34">Y107</f>
        <v>1</v>
      </c>
      <c r="Z106" s="34">
        <f t="shared" si="34"/>
        <v>1</v>
      </c>
      <c r="AA106" s="3"/>
      <c r="AB106" s="3"/>
      <c r="AC106" s="2"/>
    </row>
    <row r="107" spans="1:29" ht="15" customHeight="1">
      <c r="A107" s="2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37" t="s">
        <v>14</v>
      </c>
      <c r="O107" s="97" t="s">
        <v>148</v>
      </c>
      <c r="P107" s="38" t="s">
        <v>50</v>
      </c>
      <c r="Q107" s="38">
        <v>12</v>
      </c>
      <c r="R107" s="26"/>
      <c r="S107" s="39" t="s">
        <v>23</v>
      </c>
      <c r="T107" s="40"/>
      <c r="U107" s="32"/>
      <c r="V107" s="33"/>
      <c r="W107" s="41">
        <f>W108</f>
        <v>39</v>
      </c>
      <c r="X107" s="27"/>
      <c r="Y107" s="41">
        <f t="shared" si="34"/>
        <v>1</v>
      </c>
      <c r="Z107" s="41">
        <f t="shared" si="34"/>
        <v>1</v>
      </c>
      <c r="AA107" s="3"/>
      <c r="AB107" s="3"/>
      <c r="AC107" s="2"/>
    </row>
    <row r="108" spans="1:29" ht="28.5" customHeight="1">
      <c r="A108" s="2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44" t="s">
        <v>80</v>
      </c>
      <c r="O108" s="97" t="s">
        <v>148</v>
      </c>
      <c r="P108" s="38" t="s">
        <v>50</v>
      </c>
      <c r="Q108" s="38">
        <v>12</v>
      </c>
      <c r="R108" s="26"/>
      <c r="S108" s="39" t="s">
        <v>90</v>
      </c>
      <c r="T108" s="40"/>
      <c r="U108" s="32"/>
      <c r="V108" s="33"/>
      <c r="W108" s="41">
        <f>W109</f>
        <v>39</v>
      </c>
      <c r="X108" s="27"/>
      <c r="Y108" s="41">
        <f>Y109</f>
        <v>1</v>
      </c>
      <c r="Z108" s="41">
        <f>Z109</f>
        <v>1</v>
      </c>
      <c r="AA108" s="3"/>
      <c r="AB108" s="3"/>
      <c r="AC108" s="2"/>
    </row>
    <row r="109" spans="1:29" ht="21.75" customHeight="1">
      <c r="A109" s="2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44" t="s">
        <v>24</v>
      </c>
      <c r="O109" s="97" t="s">
        <v>148</v>
      </c>
      <c r="P109" s="38" t="s">
        <v>50</v>
      </c>
      <c r="Q109" s="38">
        <v>12</v>
      </c>
      <c r="R109" s="26"/>
      <c r="S109" s="39" t="s">
        <v>90</v>
      </c>
      <c r="T109" s="40">
        <v>200</v>
      </c>
      <c r="U109" s="32"/>
      <c r="V109" s="33"/>
      <c r="W109" s="41">
        <f>W110</f>
        <v>39</v>
      </c>
      <c r="X109" s="27"/>
      <c r="Y109" s="41">
        <f t="shared" ref="Y109:Z109" si="35">Y110</f>
        <v>1</v>
      </c>
      <c r="Z109" s="41">
        <f t="shared" si="35"/>
        <v>1</v>
      </c>
      <c r="AA109" s="3"/>
      <c r="AB109" s="3"/>
      <c r="AC109" s="2"/>
    </row>
    <row r="110" spans="1:29" ht="33.75" customHeight="1">
      <c r="A110" s="2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44" t="s">
        <v>25</v>
      </c>
      <c r="O110" s="97" t="s">
        <v>148</v>
      </c>
      <c r="P110" s="38" t="s">
        <v>50</v>
      </c>
      <c r="Q110" s="38">
        <v>12</v>
      </c>
      <c r="R110" s="26"/>
      <c r="S110" s="39" t="s">
        <v>90</v>
      </c>
      <c r="T110" s="40">
        <v>240</v>
      </c>
      <c r="U110" s="32"/>
      <c r="V110" s="33"/>
      <c r="W110" s="41">
        <v>39</v>
      </c>
      <c r="X110" s="27"/>
      <c r="Y110" s="41">
        <v>1</v>
      </c>
      <c r="Z110" s="41">
        <v>1</v>
      </c>
      <c r="AA110" s="3"/>
      <c r="AB110" s="3"/>
      <c r="AC110" s="2"/>
    </row>
    <row r="111" spans="1:29" ht="15" customHeight="1">
      <c r="A111" s="2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37" t="s">
        <v>81</v>
      </c>
      <c r="O111" s="97" t="s">
        <v>148</v>
      </c>
      <c r="P111" s="30" t="s">
        <v>50</v>
      </c>
      <c r="Q111" s="30">
        <v>12</v>
      </c>
      <c r="R111" s="26"/>
      <c r="S111" s="53" t="s">
        <v>91</v>
      </c>
      <c r="T111" s="31"/>
      <c r="U111" s="32"/>
      <c r="V111" s="33"/>
      <c r="W111" s="34">
        <f>W112</f>
        <v>1</v>
      </c>
      <c r="X111" s="27"/>
      <c r="Y111" s="34">
        <f t="shared" ref="Y111:Z113" si="36">Y112</f>
        <v>1</v>
      </c>
      <c r="Z111" s="34">
        <f t="shared" si="36"/>
        <v>1</v>
      </c>
      <c r="AA111" s="3"/>
      <c r="AB111" s="3"/>
      <c r="AC111" s="2"/>
    </row>
    <row r="112" spans="1:29" ht="91.5" customHeight="1">
      <c r="A112" s="2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82" t="s">
        <v>138</v>
      </c>
      <c r="O112" s="97" t="s">
        <v>148</v>
      </c>
      <c r="P112" s="38" t="s">
        <v>50</v>
      </c>
      <c r="Q112" s="38">
        <v>12</v>
      </c>
      <c r="R112" s="26"/>
      <c r="S112" s="54" t="s">
        <v>92</v>
      </c>
      <c r="T112" s="40"/>
      <c r="U112" s="32"/>
      <c r="V112" s="33"/>
      <c r="W112" s="34">
        <f>W113</f>
        <v>1</v>
      </c>
      <c r="X112" s="27"/>
      <c r="Y112" s="41">
        <f t="shared" si="36"/>
        <v>1</v>
      </c>
      <c r="Z112" s="41">
        <f t="shared" si="36"/>
        <v>1</v>
      </c>
      <c r="AA112" s="3"/>
      <c r="AB112" s="3"/>
      <c r="AC112" s="2"/>
    </row>
    <row r="113" spans="1:29" ht="15" customHeight="1">
      <c r="A113" s="2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44" t="s">
        <v>29</v>
      </c>
      <c r="O113" s="97" t="s">
        <v>148</v>
      </c>
      <c r="P113" s="38" t="s">
        <v>50</v>
      </c>
      <c r="Q113" s="38">
        <v>12</v>
      </c>
      <c r="R113" s="26"/>
      <c r="S113" s="54" t="s">
        <v>92</v>
      </c>
      <c r="T113" s="40">
        <v>800</v>
      </c>
      <c r="U113" s="32"/>
      <c r="V113" s="33"/>
      <c r="W113" s="34">
        <f>W114</f>
        <v>1</v>
      </c>
      <c r="X113" s="27"/>
      <c r="Y113" s="41">
        <f t="shared" si="36"/>
        <v>1</v>
      </c>
      <c r="Z113" s="41">
        <f t="shared" si="36"/>
        <v>1</v>
      </c>
      <c r="AA113" s="3"/>
      <c r="AB113" s="3"/>
      <c r="AC113" s="2"/>
    </row>
    <row r="114" spans="1:29" ht="51.75" customHeight="1">
      <c r="A114" s="2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50" t="s">
        <v>75</v>
      </c>
      <c r="O114" s="97" t="s">
        <v>148</v>
      </c>
      <c r="P114" s="48" t="s">
        <v>50</v>
      </c>
      <c r="Q114" s="48">
        <v>12</v>
      </c>
      <c r="R114" s="26"/>
      <c r="S114" s="55" t="s">
        <v>92</v>
      </c>
      <c r="T114" s="49">
        <v>810</v>
      </c>
      <c r="U114" s="32"/>
      <c r="V114" s="33"/>
      <c r="W114" s="34">
        <v>1</v>
      </c>
      <c r="X114" s="27"/>
      <c r="Y114" s="41">
        <v>1</v>
      </c>
      <c r="Z114" s="41">
        <v>1</v>
      </c>
      <c r="AA114" s="3"/>
      <c r="AB114" s="3"/>
      <c r="AC114" s="2"/>
    </row>
    <row r="115" spans="1:29" ht="15" customHeight="1">
      <c r="A115" s="2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56" t="s">
        <v>93</v>
      </c>
      <c r="O115" s="96" t="s">
        <v>148</v>
      </c>
      <c r="P115" s="30" t="s">
        <v>82</v>
      </c>
      <c r="Q115" s="30"/>
      <c r="R115" s="26"/>
      <c r="S115" s="31"/>
      <c r="T115" s="31"/>
      <c r="U115" s="32"/>
      <c r="V115" s="33"/>
      <c r="W115" s="34">
        <f>W116+W132+W124</f>
        <v>5297.6</v>
      </c>
      <c r="X115" s="27"/>
      <c r="Y115" s="34">
        <f>Y116+Y132+Y124</f>
        <v>359</v>
      </c>
      <c r="Z115" s="34">
        <f>Z116+Z132+Z124</f>
        <v>359</v>
      </c>
      <c r="AA115" s="3"/>
      <c r="AB115" s="3"/>
      <c r="AC115" s="2"/>
    </row>
    <row r="116" spans="1:29" ht="15" customHeight="1">
      <c r="A116" s="2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57" t="s">
        <v>110</v>
      </c>
      <c r="O116" s="96" t="s">
        <v>148</v>
      </c>
      <c r="P116" s="58" t="s">
        <v>82</v>
      </c>
      <c r="Q116" s="30" t="s">
        <v>48</v>
      </c>
      <c r="R116" s="26"/>
      <c r="S116" s="31"/>
      <c r="T116" s="31"/>
      <c r="U116" s="32"/>
      <c r="V116" s="33"/>
      <c r="W116" s="34">
        <f>W117</f>
        <v>512</v>
      </c>
      <c r="X116" s="27"/>
      <c r="Y116" s="34">
        <f t="shared" ref="Y116:Z119" si="37">Y117</f>
        <v>180</v>
      </c>
      <c r="Z116" s="34">
        <f t="shared" si="37"/>
        <v>180</v>
      </c>
      <c r="AA116" s="3"/>
      <c r="AB116" s="3"/>
      <c r="AC116" s="2"/>
    </row>
    <row r="117" spans="1:29" ht="21.75" customHeight="1">
      <c r="A117" s="2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59" t="s">
        <v>14</v>
      </c>
      <c r="O117" s="97" t="s">
        <v>148</v>
      </c>
      <c r="P117" s="60" t="s">
        <v>82</v>
      </c>
      <c r="Q117" s="38" t="s">
        <v>48</v>
      </c>
      <c r="R117" s="26"/>
      <c r="S117" s="40" t="s">
        <v>23</v>
      </c>
      <c r="T117" s="31"/>
      <c r="U117" s="32"/>
      <c r="V117" s="33"/>
      <c r="W117" s="41">
        <f>W118+W121</f>
        <v>512</v>
      </c>
      <c r="X117" s="27"/>
      <c r="Y117" s="41">
        <f t="shared" si="37"/>
        <v>180</v>
      </c>
      <c r="Z117" s="41">
        <f t="shared" si="37"/>
        <v>180</v>
      </c>
      <c r="AA117" s="3"/>
      <c r="AB117" s="3"/>
      <c r="AC117" s="2"/>
    </row>
    <row r="118" spans="1:29" ht="14.25" customHeight="1">
      <c r="A118" s="2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61" t="s">
        <v>111</v>
      </c>
      <c r="O118" s="97" t="s">
        <v>148</v>
      </c>
      <c r="P118" s="60" t="s">
        <v>82</v>
      </c>
      <c r="Q118" s="38" t="s">
        <v>48</v>
      </c>
      <c r="R118" s="26"/>
      <c r="S118" s="40" t="s">
        <v>101</v>
      </c>
      <c r="T118" s="40"/>
      <c r="U118" s="32"/>
      <c r="V118" s="33"/>
      <c r="W118" s="41">
        <f>W119</f>
        <v>311</v>
      </c>
      <c r="X118" s="27"/>
      <c r="Y118" s="41">
        <f t="shared" si="37"/>
        <v>180</v>
      </c>
      <c r="Z118" s="41">
        <f t="shared" si="37"/>
        <v>180</v>
      </c>
      <c r="AA118" s="3"/>
      <c r="AB118" s="3"/>
      <c r="AC118" s="2"/>
    </row>
    <row r="119" spans="1:29" ht="31.5" customHeight="1">
      <c r="A119" s="2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61" t="s">
        <v>24</v>
      </c>
      <c r="O119" s="97" t="s">
        <v>148</v>
      </c>
      <c r="P119" s="60" t="s">
        <v>82</v>
      </c>
      <c r="Q119" s="38" t="s">
        <v>48</v>
      </c>
      <c r="R119" s="26"/>
      <c r="S119" s="40" t="s">
        <v>101</v>
      </c>
      <c r="T119" s="40">
        <v>200</v>
      </c>
      <c r="U119" s="32"/>
      <c r="V119" s="33"/>
      <c r="W119" s="41">
        <f>W120</f>
        <v>311</v>
      </c>
      <c r="X119" s="27"/>
      <c r="Y119" s="41">
        <f t="shared" si="37"/>
        <v>180</v>
      </c>
      <c r="Z119" s="41">
        <f t="shared" si="37"/>
        <v>180</v>
      </c>
      <c r="AA119" s="3"/>
      <c r="AB119" s="3"/>
      <c r="AC119" s="2"/>
    </row>
    <row r="120" spans="1:29" ht="29.25" customHeight="1">
      <c r="A120" s="2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61" t="s">
        <v>25</v>
      </c>
      <c r="O120" s="97" t="s">
        <v>148</v>
      </c>
      <c r="P120" s="60" t="s">
        <v>82</v>
      </c>
      <c r="Q120" s="38" t="s">
        <v>48</v>
      </c>
      <c r="R120" s="26"/>
      <c r="S120" s="49" t="s">
        <v>101</v>
      </c>
      <c r="T120" s="49">
        <v>240</v>
      </c>
      <c r="U120" s="32"/>
      <c r="V120" s="33"/>
      <c r="W120" s="41">
        <v>311</v>
      </c>
      <c r="X120" s="27"/>
      <c r="Y120" s="41">
        <v>180</v>
      </c>
      <c r="Z120" s="41">
        <v>180</v>
      </c>
      <c r="AA120" s="3"/>
      <c r="AB120" s="3"/>
      <c r="AC120" s="2"/>
    </row>
    <row r="121" spans="1:29" ht="48" customHeight="1">
      <c r="A121" s="2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59" t="s">
        <v>133</v>
      </c>
      <c r="O121" s="97" t="s">
        <v>148</v>
      </c>
      <c r="P121" s="60" t="s">
        <v>82</v>
      </c>
      <c r="Q121" s="38" t="s">
        <v>48</v>
      </c>
      <c r="R121" s="76"/>
      <c r="S121" s="49" t="s">
        <v>67</v>
      </c>
      <c r="T121" s="49"/>
      <c r="U121" s="32"/>
      <c r="V121" s="33"/>
      <c r="W121" s="41">
        <f>W122</f>
        <v>201</v>
      </c>
      <c r="X121" s="77"/>
      <c r="Y121" s="41"/>
      <c r="Z121" s="41"/>
      <c r="AA121" s="3"/>
      <c r="AB121" s="3"/>
      <c r="AC121" s="2"/>
    </row>
    <row r="122" spans="1:29" ht="29.25" customHeight="1">
      <c r="A122" s="2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61" t="s">
        <v>24</v>
      </c>
      <c r="O122" s="97" t="s">
        <v>148</v>
      </c>
      <c r="P122" s="60" t="s">
        <v>82</v>
      </c>
      <c r="Q122" s="38" t="s">
        <v>48</v>
      </c>
      <c r="R122" s="76"/>
      <c r="S122" s="49" t="s">
        <v>67</v>
      </c>
      <c r="T122" s="40">
        <v>200</v>
      </c>
      <c r="U122" s="32"/>
      <c r="V122" s="33"/>
      <c r="W122" s="41">
        <f>W123</f>
        <v>201</v>
      </c>
      <c r="X122" s="77"/>
      <c r="Y122" s="41"/>
      <c r="Z122" s="41"/>
      <c r="AA122" s="3"/>
      <c r="AB122" s="3"/>
      <c r="AC122" s="2"/>
    </row>
    <row r="123" spans="1:29" ht="29.25" customHeight="1">
      <c r="A123" s="2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61" t="s">
        <v>25</v>
      </c>
      <c r="O123" s="97" t="s">
        <v>148</v>
      </c>
      <c r="P123" s="60" t="s">
        <v>82</v>
      </c>
      <c r="Q123" s="38" t="s">
        <v>48</v>
      </c>
      <c r="R123" s="76"/>
      <c r="S123" s="49" t="s">
        <v>67</v>
      </c>
      <c r="T123" s="49">
        <v>240</v>
      </c>
      <c r="U123" s="32"/>
      <c r="V123" s="33"/>
      <c r="W123" s="41">
        <v>201</v>
      </c>
      <c r="X123" s="77"/>
      <c r="Y123" s="41"/>
      <c r="Z123" s="41"/>
      <c r="AA123" s="3"/>
      <c r="AB123" s="3"/>
      <c r="AC123" s="2"/>
    </row>
    <row r="124" spans="1:29" ht="17.25" customHeight="1">
      <c r="A124" s="2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57" t="s">
        <v>136</v>
      </c>
      <c r="O124" s="96" t="s">
        <v>148</v>
      </c>
      <c r="P124" s="58" t="s">
        <v>82</v>
      </c>
      <c r="Q124" s="30" t="s">
        <v>49</v>
      </c>
      <c r="R124" s="76"/>
      <c r="S124" s="79"/>
      <c r="T124" s="79"/>
      <c r="U124" s="32"/>
      <c r="V124" s="33"/>
      <c r="W124" s="34">
        <f>W125</f>
        <v>312</v>
      </c>
      <c r="X124" s="77"/>
      <c r="Y124" s="34">
        <f t="shared" ref="Y124:Z127" si="38">Y125</f>
        <v>50</v>
      </c>
      <c r="Z124" s="34">
        <f t="shared" si="38"/>
        <v>50</v>
      </c>
      <c r="AA124" s="3"/>
      <c r="AB124" s="3"/>
      <c r="AC124" s="2"/>
    </row>
    <row r="125" spans="1:29" ht="17.25" customHeight="1">
      <c r="A125" s="2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80" t="s">
        <v>14</v>
      </c>
      <c r="O125" s="96" t="s">
        <v>148</v>
      </c>
      <c r="P125" s="58" t="s">
        <v>82</v>
      </c>
      <c r="Q125" s="30" t="s">
        <v>49</v>
      </c>
      <c r="R125" s="76"/>
      <c r="S125" s="31" t="s">
        <v>23</v>
      </c>
      <c r="T125" s="31"/>
      <c r="U125" s="32"/>
      <c r="V125" s="33"/>
      <c r="W125" s="34">
        <f>W126+W129</f>
        <v>312</v>
      </c>
      <c r="X125" s="77"/>
      <c r="Y125" s="34">
        <f t="shared" si="38"/>
        <v>50</v>
      </c>
      <c r="Z125" s="34">
        <f t="shared" si="38"/>
        <v>50</v>
      </c>
      <c r="AA125" s="3"/>
      <c r="AB125" s="3"/>
      <c r="AC125" s="2"/>
    </row>
    <row r="126" spans="1:29" ht="21.75" customHeight="1">
      <c r="A126" s="2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61" t="s">
        <v>135</v>
      </c>
      <c r="O126" s="97" t="s">
        <v>148</v>
      </c>
      <c r="P126" s="60" t="s">
        <v>82</v>
      </c>
      <c r="Q126" s="38" t="s">
        <v>49</v>
      </c>
      <c r="R126" s="76"/>
      <c r="S126" s="40" t="s">
        <v>137</v>
      </c>
      <c r="T126" s="40"/>
      <c r="U126" s="32"/>
      <c r="V126" s="33"/>
      <c r="W126" s="41">
        <f>W127</f>
        <v>42</v>
      </c>
      <c r="X126" s="77"/>
      <c r="Y126" s="41">
        <f t="shared" si="38"/>
        <v>50</v>
      </c>
      <c r="Z126" s="41">
        <f t="shared" si="38"/>
        <v>50</v>
      </c>
      <c r="AA126" s="3"/>
      <c r="AB126" s="3"/>
      <c r="AC126" s="2"/>
    </row>
    <row r="127" spans="1:29" ht="28.5" customHeight="1">
      <c r="A127" s="2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61" t="s">
        <v>24</v>
      </c>
      <c r="O127" s="97" t="s">
        <v>148</v>
      </c>
      <c r="P127" s="60" t="s">
        <v>82</v>
      </c>
      <c r="Q127" s="38" t="s">
        <v>49</v>
      </c>
      <c r="R127" s="76"/>
      <c r="S127" s="40" t="s">
        <v>137</v>
      </c>
      <c r="T127" s="40">
        <v>200</v>
      </c>
      <c r="U127" s="32"/>
      <c r="V127" s="33"/>
      <c r="W127" s="41">
        <f>W128</f>
        <v>42</v>
      </c>
      <c r="X127" s="77"/>
      <c r="Y127" s="41">
        <f t="shared" si="38"/>
        <v>50</v>
      </c>
      <c r="Z127" s="41">
        <f t="shared" si="38"/>
        <v>50</v>
      </c>
      <c r="AA127" s="3"/>
      <c r="AB127" s="3"/>
      <c r="AC127" s="2"/>
    </row>
    <row r="128" spans="1:29" ht="36" customHeight="1">
      <c r="A128" s="2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61" t="s">
        <v>25</v>
      </c>
      <c r="O128" s="97" t="s">
        <v>148</v>
      </c>
      <c r="P128" s="60" t="s">
        <v>82</v>
      </c>
      <c r="Q128" s="38" t="s">
        <v>49</v>
      </c>
      <c r="R128" s="76"/>
      <c r="S128" s="49" t="s">
        <v>137</v>
      </c>
      <c r="T128" s="49">
        <v>240</v>
      </c>
      <c r="U128" s="32"/>
      <c r="V128" s="33"/>
      <c r="W128" s="41">
        <v>42</v>
      </c>
      <c r="X128" s="77"/>
      <c r="Y128" s="41">
        <v>50</v>
      </c>
      <c r="Z128" s="41">
        <v>50</v>
      </c>
      <c r="AA128" s="3"/>
      <c r="AB128" s="3"/>
      <c r="AC128" s="2"/>
    </row>
    <row r="129" spans="1:29" ht="49.5" customHeight="1">
      <c r="A129" s="2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59" t="s">
        <v>133</v>
      </c>
      <c r="O129" s="97" t="s">
        <v>148</v>
      </c>
      <c r="P129" s="60" t="s">
        <v>82</v>
      </c>
      <c r="Q129" s="38" t="s">
        <v>49</v>
      </c>
      <c r="R129" s="76"/>
      <c r="S129" s="49" t="s">
        <v>67</v>
      </c>
      <c r="T129" s="49"/>
      <c r="U129" s="32"/>
      <c r="V129" s="33"/>
      <c r="W129" s="41">
        <f>W130</f>
        <v>270</v>
      </c>
      <c r="X129" s="77"/>
      <c r="Y129" s="41"/>
      <c r="Z129" s="41"/>
      <c r="AA129" s="3"/>
      <c r="AB129" s="3"/>
      <c r="AC129" s="2"/>
    </row>
    <row r="130" spans="1:29" ht="31.5" customHeight="1">
      <c r="A130" s="2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61" t="s">
        <v>24</v>
      </c>
      <c r="O130" s="97" t="s">
        <v>148</v>
      </c>
      <c r="P130" s="60" t="s">
        <v>82</v>
      </c>
      <c r="Q130" s="38" t="s">
        <v>49</v>
      </c>
      <c r="R130" s="76"/>
      <c r="S130" s="49" t="s">
        <v>67</v>
      </c>
      <c r="T130" s="40">
        <v>200</v>
      </c>
      <c r="U130" s="32"/>
      <c r="V130" s="33"/>
      <c r="W130" s="41">
        <f>W131</f>
        <v>270</v>
      </c>
      <c r="X130" s="77"/>
      <c r="Y130" s="41"/>
      <c r="Z130" s="41"/>
      <c r="AA130" s="3"/>
      <c r="AB130" s="3"/>
      <c r="AC130" s="2"/>
    </row>
    <row r="131" spans="1:29" ht="33.75" customHeight="1">
      <c r="A131" s="2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61" t="s">
        <v>25</v>
      </c>
      <c r="O131" s="97" t="s">
        <v>148</v>
      </c>
      <c r="P131" s="60" t="s">
        <v>82</v>
      </c>
      <c r="Q131" s="38" t="s">
        <v>49</v>
      </c>
      <c r="R131" s="76"/>
      <c r="S131" s="49" t="s">
        <v>67</v>
      </c>
      <c r="T131" s="49">
        <v>240</v>
      </c>
      <c r="U131" s="32"/>
      <c r="V131" s="33"/>
      <c r="W131" s="41">
        <v>270</v>
      </c>
      <c r="X131" s="77"/>
      <c r="Y131" s="41"/>
      <c r="Z131" s="41"/>
      <c r="AA131" s="3"/>
      <c r="AB131" s="3"/>
      <c r="AC131" s="2"/>
    </row>
    <row r="132" spans="1:29" ht="15" customHeight="1">
      <c r="A132" s="2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62" t="s">
        <v>93</v>
      </c>
      <c r="O132" s="96" t="s">
        <v>148</v>
      </c>
      <c r="P132" s="58" t="s">
        <v>82</v>
      </c>
      <c r="Q132" s="30" t="s">
        <v>58</v>
      </c>
      <c r="R132" s="26"/>
      <c r="S132" s="31"/>
      <c r="T132" s="31"/>
      <c r="U132" s="32"/>
      <c r="V132" s="33"/>
      <c r="W132" s="34">
        <f>W133+W137</f>
        <v>4473.6000000000004</v>
      </c>
      <c r="X132" s="27"/>
      <c r="Y132" s="34">
        <f t="shared" ref="Y132:Z132" si="39">Y133+Y137</f>
        <v>129</v>
      </c>
      <c r="Z132" s="34">
        <f t="shared" si="39"/>
        <v>129</v>
      </c>
      <c r="AA132" s="3"/>
      <c r="AB132" s="3"/>
      <c r="AC132" s="2"/>
    </row>
    <row r="133" spans="1:29" ht="15.75" customHeight="1">
      <c r="A133" s="2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59" t="s">
        <v>81</v>
      </c>
      <c r="O133" s="97" t="s">
        <v>148</v>
      </c>
      <c r="P133" s="60" t="s">
        <v>82</v>
      </c>
      <c r="Q133" s="38" t="s">
        <v>58</v>
      </c>
      <c r="R133" s="26"/>
      <c r="S133" s="40" t="s">
        <v>102</v>
      </c>
      <c r="T133" s="31"/>
      <c r="U133" s="32"/>
      <c r="V133" s="33"/>
      <c r="W133" s="41">
        <f>W134</f>
        <v>3</v>
      </c>
      <c r="X133" s="27"/>
      <c r="Y133" s="41">
        <f t="shared" ref="Y133:Z135" si="40">Y134</f>
        <v>3</v>
      </c>
      <c r="Z133" s="41">
        <f t="shared" si="40"/>
        <v>3</v>
      </c>
      <c r="AA133" s="3"/>
      <c r="AB133" s="3"/>
      <c r="AC133" s="2"/>
    </row>
    <row r="134" spans="1:29" ht="79.5" customHeight="1">
      <c r="A134" s="2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83" t="s">
        <v>139</v>
      </c>
      <c r="O134" s="97" t="s">
        <v>148</v>
      </c>
      <c r="P134" s="60" t="s">
        <v>82</v>
      </c>
      <c r="Q134" s="38" t="s">
        <v>58</v>
      </c>
      <c r="R134" s="26"/>
      <c r="S134" s="40" t="s">
        <v>103</v>
      </c>
      <c r="T134" s="31"/>
      <c r="U134" s="32"/>
      <c r="V134" s="33"/>
      <c r="W134" s="41">
        <f>W135</f>
        <v>3</v>
      </c>
      <c r="X134" s="27"/>
      <c r="Y134" s="41">
        <f t="shared" si="40"/>
        <v>3</v>
      </c>
      <c r="Z134" s="41">
        <f t="shared" si="40"/>
        <v>3</v>
      </c>
      <c r="AA134" s="3"/>
      <c r="AB134" s="3"/>
      <c r="AC134" s="2"/>
    </row>
    <row r="135" spans="1:29" ht="30" customHeight="1">
      <c r="A135" s="2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64" t="s">
        <v>24</v>
      </c>
      <c r="O135" s="97" t="s">
        <v>148</v>
      </c>
      <c r="P135" s="60" t="s">
        <v>82</v>
      </c>
      <c r="Q135" s="38" t="s">
        <v>58</v>
      </c>
      <c r="R135" s="26"/>
      <c r="S135" s="40" t="s">
        <v>103</v>
      </c>
      <c r="T135" s="40">
        <v>200</v>
      </c>
      <c r="U135" s="32"/>
      <c r="V135" s="33"/>
      <c r="W135" s="41">
        <f>W136</f>
        <v>3</v>
      </c>
      <c r="X135" s="27"/>
      <c r="Y135" s="41">
        <f t="shared" si="40"/>
        <v>3</v>
      </c>
      <c r="Z135" s="41">
        <f t="shared" si="40"/>
        <v>3</v>
      </c>
      <c r="AA135" s="3"/>
      <c r="AB135" s="3"/>
      <c r="AC135" s="2"/>
    </row>
    <row r="136" spans="1:29" ht="30" customHeight="1">
      <c r="A136" s="2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61" t="s">
        <v>25</v>
      </c>
      <c r="O136" s="97" t="s">
        <v>148</v>
      </c>
      <c r="P136" s="60" t="s">
        <v>82</v>
      </c>
      <c r="Q136" s="38" t="s">
        <v>58</v>
      </c>
      <c r="R136" s="26"/>
      <c r="S136" s="49" t="s">
        <v>103</v>
      </c>
      <c r="T136" s="49">
        <v>240</v>
      </c>
      <c r="U136" s="32"/>
      <c r="V136" s="33"/>
      <c r="W136" s="41">
        <v>3</v>
      </c>
      <c r="X136" s="27"/>
      <c r="Y136" s="41">
        <v>3</v>
      </c>
      <c r="Z136" s="41">
        <v>3</v>
      </c>
      <c r="AA136" s="3"/>
      <c r="AB136" s="3"/>
      <c r="AC136" s="2"/>
    </row>
    <row r="137" spans="1:29" ht="15.75" customHeight="1">
      <c r="A137" s="2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59" t="s">
        <v>14</v>
      </c>
      <c r="O137" s="97" t="s">
        <v>148</v>
      </c>
      <c r="P137" s="60" t="s">
        <v>82</v>
      </c>
      <c r="Q137" s="38" t="s">
        <v>58</v>
      </c>
      <c r="R137" s="26"/>
      <c r="S137" s="40" t="s">
        <v>23</v>
      </c>
      <c r="T137" s="40"/>
      <c r="U137" s="32"/>
      <c r="V137" s="33"/>
      <c r="W137" s="41">
        <f>W138+W141+W144+W147+W150+W153+W156</f>
        <v>4470.6000000000004</v>
      </c>
      <c r="X137" s="27"/>
      <c r="Y137" s="41">
        <f>Y138+Y141+Y144+Y147+Y150+Y153+Y156</f>
        <v>126</v>
      </c>
      <c r="Z137" s="34">
        <f t="shared" ref="Z137" si="41">Z138+Z141+Z144+Z147+Z150+Z153+Z156</f>
        <v>126</v>
      </c>
      <c r="AA137" s="3"/>
      <c r="AB137" s="3"/>
      <c r="AC137" s="2"/>
    </row>
    <row r="138" spans="1:29" ht="41.25" customHeight="1">
      <c r="A138" s="2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59" t="s">
        <v>133</v>
      </c>
      <c r="O138" s="97" t="s">
        <v>148</v>
      </c>
      <c r="P138" s="60" t="s">
        <v>82</v>
      </c>
      <c r="Q138" s="38" t="s">
        <v>58</v>
      </c>
      <c r="R138" s="26"/>
      <c r="S138" s="40" t="s">
        <v>16</v>
      </c>
      <c r="T138" s="31"/>
      <c r="U138" s="32"/>
      <c r="V138" s="33"/>
      <c r="W138" s="41">
        <f>W139</f>
        <v>375</v>
      </c>
      <c r="X138" s="27"/>
      <c r="Y138" s="41">
        <f>Y139</f>
        <v>0</v>
      </c>
      <c r="Z138" s="41">
        <f t="shared" ref="Y138:Z139" si="42">Z139</f>
        <v>0</v>
      </c>
      <c r="AA138" s="3"/>
      <c r="AB138" s="3"/>
      <c r="AC138" s="2"/>
    </row>
    <row r="139" spans="1:29" ht="27" customHeight="1">
      <c r="A139" s="2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61" t="s">
        <v>24</v>
      </c>
      <c r="O139" s="97" t="s">
        <v>148</v>
      </c>
      <c r="P139" s="60" t="s">
        <v>82</v>
      </c>
      <c r="Q139" s="38" t="s">
        <v>58</v>
      </c>
      <c r="R139" s="26"/>
      <c r="S139" s="40" t="s">
        <v>16</v>
      </c>
      <c r="T139" s="40">
        <v>200</v>
      </c>
      <c r="U139" s="32"/>
      <c r="V139" s="33"/>
      <c r="W139" s="41">
        <f>W140</f>
        <v>375</v>
      </c>
      <c r="X139" s="27"/>
      <c r="Y139" s="41">
        <f t="shared" si="42"/>
        <v>0</v>
      </c>
      <c r="Z139" s="41">
        <f t="shared" si="42"/>
        <v>0</v>
      </c>
      <c r="AA139" s="3"/>
      <c r="AB139" s="3"/>
      <c r="AC139" s="2"/>
    </row>
    <row r="140" spans="1:29" ht="31.5" customHeight="1">
      <c r="A140" s="2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61" t="s">
        <v>25</v>
      </c>
      <c r="O140" s="97" t="s">
        <v>148</v>
      </c>
      <c r="P140" s="60" t="s">
        <v>82</v>
      </c>
      <c r="Q140" s="38" t="s">
        <v>58</v>
      </c>
      <c r="R140" s="26"/>
      <c r="S140" s="40" t="s">
        <v>16</v>
      </c>
      <c r="T140" s="40">
        <v>240</v>
      </c>
      <c r="U140" s="32"/>
      <c r="V140" s="33"/>
      <c r="W140" s="41">
        <v>375</v>
      </c>
      <c r="X140" s="27"/>
      <c r="Y140" s="41"/>
      <c r="Z140" s="41"/>
      <c r="AA140" s="3"/>
      <c r="AB140" s="3"/>
      <c r="AC140" s="2"/>
    </row>
    <row r="141" spans="1:29" ht="48" customHeight="1">
      <c r="A141" s="2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61" t="s">
        <v>94</v>
      </c>
      <c r="O141" s="97" t="s">
        <v>148</v>
      </c>
      <c r="P141" s="60" t="s">
        <v>82</v>
      </c>
      <c r="Q141" s="38" t="s">
        <v>58</v>
      </c>
      <c r="R141" s="26"/>
      <c r="S141" s="40" t="s">
        <v>104</v>
      </c>
      <c r="T141" s="40"/>
      <c r="U141" s="32"/>
      <c r="V141" s="33"/>
      <c r="W141" s="41">
        <f>W142</f>
        <v>150</v>
      </c>
      <c r="X141" s="27"/>
      <c r="Y141" s="41">
        <f t="shared" ref="Y141:Z142" si="43">Y142</f>
        <v>102</v>
      </c>
      <c r="Z141" s="41">
        <f t="shared" si="43"/>
        <v>102</v>
      </c>
      <c r="AA141" s="3"/>
      <c r="AB141" s="3"/>
      <c r="AC141" s="2"/>
    </row>
    <row r="142" spans="1:29" ht="31.5">
      <c r="A142" s="2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61" t="s">
        <v>24</v>
      </c>
      <c r="O142" s="97" t="s">
        <v>148</v>
      </c>
      <c r="P142" s="60" t="s">
        <v>82</v>
      </c>
      <c r="Q142" s="38" t="s">
        <v>58</v>
      </c>
      <c r="R142" s="26"/>
      <c r="S142" s="40" t="s">
        <v>104</v>
      </c>
      <c r="T142" s="40">
        <v>200</v>
      </c>
      <c r="U142" s="32"/>
      <c r="V142" s="33"/>
      <c r="W142" s="41">
        <f>W143</f>
        <v>150</v>
      </c>
      <c r="X142" s="27"/>
      <c r="Y142" s="41">
        <f t="shared" si="43"/>
        <v>102</v>
      </c>
      <c r="Z142" s="41">
        <f t="shared" si="43"/>
        <v>102</v>
      </c>
      <c r="AA142" s="3"/>
      <c r="AB142" s="3"/>
      <c r="AC142" s="2"/>
    </row>
    <row r="143" spans="1:29" ht="30.75" customHeight="1">
      <c r="A143" s="2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61" t="s">
        <v>25</v>
      </c>
      <c r="O143" s="97" t="s">
        <v>148</v>
      </c>
      <c r="P143" s="60" t="s">
        <v>82</v>
      </c>
      <c r="Q143" s="38" t="s">
        <v>58</v>
      </c>
      <c r="R143" s="26"/>
      <c r="S143" s="40" t="s">
        <v>104</v>
      </c>
      <c r="T143" s="40">
        <v>240</v>
      </c>
      <c r="U143" s="32"/>
      <c r="V143" s="33"/>
      <c r="W143" s="41">
        <v>150</v>
      </c>
      <c r="X143" s="27"/>
      <c r="Y143" s="41">
        <v>102</v>
      </c>
      <c r="Z143" s="41">
        <v>102</v>
      </c>
      <c r="AA143" s="3"/>
      <c r="AB143" s="3"/>
      <c r="AC143" s="2"/>
    </row>
    <row r="144" spans="1:29" ht="20.25" customHeight="1">
      <c r="A144" s="2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61" t="s">
        <v>95</v>
      </c>
      <c r="O144" s="97" t="s">
        <v>148</v>
      </c>
      <c r="P144" s="60" t="s">
        <v>82</v>
      </c>
      <c r="Q144" s="38" t="s">
        <v>58</v>
      </c>
      <c r="R144" s="26"/>
      <c r="S144" s="40" t="s">
        <v>105</v>
      </c>
      <c r="T144" s="40"/>
      <c r="U144" s="32"/>
      <c r="V144" s="33"/>
      <c r="W144" s="41">
        <f>W145</f>
        <v>1</v>
      </c>
      <c r="X144" s="27"/>
      <c r="Y144" s="41">
        <f t="shared" ref="Y144:Z145" si="44">Y145</f>
        <v>1</v>
      </c>
      <c r="Z144" s="41">
        <f t="shared" si="44"/>
        <v>1</v>
      </c>
      <c r="AA144" s="3"/>
      <c r="AB144" s="3"/>
      <c r="AC144" s="2"/>
    </row>
    <row r="145" spans="1:29" ht="30" customHeight="1">
      <c r="A145" s="2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61" t="s">
        <v>24</v>
      </c>
      <c r="O145" s="97" t="s">
        <v>148</v>
      </c>
      <c r="P145" s="60" t="s">
        <v>82</v>
      </c>
      <c r="Q145" s="38" t="s">
        <v>58</v>
      </c>
      <c r="R145" s="26"/>
      <c r="S145" s="40" t="s">
        <v>105</v>
      </c>
      <c r="T145" s="40">
        <v>200</v>
      </c>
      <c r="U145" s="32"/>
      <c r="V145" s="33"/>
      <c r="W145" s="41">
        <f>W146</f>
        <v>1</v>
      </c>
      <c r="X145" s="27"/>
      <c r="Y145" s="41">
        <f t="shared" si="44"/>
        <v>1</v>
      </c>
      <c r="Z145" s="41">
        <f t="shared" si="44"/>
        <v>1</v>
      </c>
      <c r="AA145" s="3"/>
      <c r="AB145" s="3"/>
      <c r="AC145" s="2"/>
    </row>
    <row r="146" spans="1:29" ht="25.5" customHeight="1">
      <c r="A146" s="2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61" t="s">
        <v>25</v>
      </c>
      <c r="O146" s="97" t="s">
        <v>148</v>
      </c>
      <c r="P146" s="60" t="s">
        <v>82</v>
      </c>
      <c r="Q146" s="38" t="s">
        <v>58</v>
      </c>
      <c r="R146" s="26"/>
      <c r="S146" s="40" t="s">
        <v>105</v>
      </c>
      <c r="T146" s="40">
        <v>240</v>
      </c>
      <c r="U146" s="32"/>
      <c r="V146" s="33"/>
      <c r="W146" s="41">
        <v>1</v>
      </c>
      <c r="X146" s="27"/>
      <c r="Y146" s="41">
        <v>1</v>
      </c>
      <c r="Z146" s="41">
        <v>1</v>
      </c>
      <c r="AA146" s="3"/>
      <c r="AB146" s="3"/>
      <c r="AC146" s="2"/>
    </row>
    <row r="147" spans="1:29" ht="24.75" customHeight="1">
      <c r="A147" s="2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61" t="s">
        <v>96</v>
      </c>
      <c r="O147" s="97" t="s">
        <v>148</v>
      </c>
      <c r="P147" s="60" t="s">
        <v>82</v>
      </c>
      <c r="Q147" s="38" t="s">
        <v>58</v>
      </c>
      <c r="R147" s="26"/>
      <c r="S147" s="40" t="s">
        <v>106</v>
      </c>
      <c r="T147" s="40"/>
      <c r="U147" s="32"/>
      <c r="V147" s="33"/>
      <c r="W147" s="41">
        <f>W148</f>
        <v>50</v>
      </c>
      <c r="X147" s="27"/>
      <c r="Y147" s="41">
        <f t="shared" ref="Y147:Z148" si="45">Y148</f>
        <v>10</v>
      </c>
      <c r="Z147" s="41">
        <f t="shared" si="45"/>
        <v>10</v>
      </c>
      <c r="AA147" s="3"/>
      <c r="AB147" s="3"/>
      <c r="AC147" s="2"/>
    </row>
    <row r="148" spans="1:29" ht="30" customHeight="1">
      <c r="A148" s="2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61" t="s">
        <v>24</v>
      </c>
      <c r="O148" s="97" t="s">
        <v>148</v>
      </c>
      <c r="P148" s="60" t="s">
        <v>82</v>
      </c>
      <c r="Q148" s="38" t="s">
        <v>58</v>
      </c>
      <c r="R148" s="26"/>
      <c r="S148" s="40" t="s">
        <v>106</v>
      </c>
      <c r="T148" s="40">
        <v>200</v>
      </c>
      <c r="U148" s="32"/>
      <c r="V148" s="33"/>
      <c r="W148" s="41">
        <f>W149</f>
        <v>50</v>
      </c>
      <c r="X148" s="27"/>
      <c r="Y148" s="41">
        <f t="shared" si="45"/>
        <v>10</v>
      </c>
      <c r="Z148" s="41">
        <f t="shared" si="45"/>
        <v>10</v>
      </c>
      <c r="AA148" s="3"/>
      <c r="AB148" s="3"/>
      <c r="AC148" s="2"/>
    </row>
    <row r="149" spans="1:29" ht="30.75" customHeight="1">
      <c r="A149" s="2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61" t="s">
        <v>25</v>
      </c>
      <c r="O149" s="97" t="s">
        <v>148</v>
      </c>
      <c r="P149" s="60" t="s">
        <v>82</v>
      </c>
      <c r="Q149" s="38" t="s">
        <v>58</v>
      </c>
      <c r="R149" s="26"/>
      <c r="S149" s="40" t="s">
        <v>106</v>
      </c>
      <c r="T149" s="40">
        <v>240</v>
      </c>
      <c r="U149" s="32"/>
      <c r="V149" s="33"/>
      <c r="W149" s="41">
        <v>50</v>
      </c>
      <c r="X149" s="27"/>
      <c r="Y149" s="41">
        <v>10</v>
      </c>
      <c r="Z149" s="41">
        <v>10</v>
      </c>
      <c r="AA149" s="3"/>
      <c r="AB149" s="3"/>
      <c r="AC149" s="2"/>
    </row>
    <row r="150" spans="1:29" ht="34.5" customHeight="1">
      <c r="A150" s="2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61" t="s">
        <v>97</v>
      </c>
      <c r="O150" s="97" t="s">
        <v>148</v>
      </c>
      <c r="P150" s="60" t="s">
        <v>82</v>
      </c>
      <c r="Q150" s="38" t="s">
        <v>58</v>
      </c>
      <c r="R150" s="26"/>
      <c r="S150" s="40" t="s">
        <v>107</v>
      </c>
      <c r="T150" s="40"/>
      <c r="U150" s="32"/>
      <c r="V150" s="33"/>
      <c r="W150" s="41">
        <f>W151</f>
        <v>342.9</v>
      </c>
      <c r="X150" s="27"/>
      <c r="Y150" s="41">
        <f t="shared" ref="Y150:Z151" si="46">Y151</f>
        <v>13</v>
      </c>
      <c r="Z150" s="41">
        <f t="shared" si="46"/>
        <v>13</v>
      </c>
      <c r="AA150" s="3"/>
      <c r="AB150" s="3"/>
      <c r="AC150" s="2"/>
    </row>
    <row r="151" spans="1:29" ht="30" customHeight="1">
      <c r="A151" s="2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61" t="s">
        <v>24</v>
      </c>
      <c r="O151" s="97" t="s">
        <v>148</v>
      </c>
      <c r="P151" s="60" t="s">
        <v>82</v>
      </c>
      <c r="Q151" s="38" t="s">
        <v>58</v>
      </c>
      <c r="R151" s="26"/>
      <c r="S151" s="40" t="s">
        <v>107</v>
      </c>
      <c r="T151" s="40">
        <v>200</v>
      </c>
      <c r="U151" s="32"/>
      <c r="V151" s="33"/>
      <c r="W151" s="41">
        <f>W152</f>
        <v>342.9</v>
      </c>
      <c r="X151" s="27"/>
      <c r="Y151" s="41">
        <f t="shared" si="46"/>
        <v>13</v>
      </c>
      <c r="Z151" s="41">
        <f t="shared" si="46"/>
        <v>13</v>
      </c>
      <c r="AA151" s="3"/>
      <c r="AB151" s="3"/>
      <c r="AC151" s="2"/>
    </row>
    <row r="152" spans="1:29" ht="33.75" customHeight="1">
      <c r="A152" s="2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61" t="s">
        <v>25</v>
      </c>
      <c r="O152" s="97" t="s">
        <v>148</v>
      </c>
      <c r="P152" s="60" t="s">
        <v>82</v>
      </c>
      <c r="Q152" s="38" t="s">
        <v>58</v>
      </c>
      <c r="R152" s="26"/>
      <c r="S152" s="40" t="s">
        <v>107</v>
      </c>
      <c r="T152" s="40">
        <v>240</v>
      </c>
      <c r="U152" s="32"/>
      <c r="V152" s="33"/>
      <c r="W152" s="41">
        <v>342.9</v>
      </c>
      <c r="X152" s="27"/>
      <c r="Y152" s="41">
        <v>13</v>
      </c>
      <c r="Z152" s="41">
        <v>13</v>
      </c>
      <c r="AA152" s="3"/>
      <c r="AB152" s="3"/>
      <c r="AC152" s="2"/>
    </row>
    <row r="153" spans="1:29" ht="90" customHeight="1">
      <c r="A153" s="2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59" t="s">
        <v>98</v>
      </c>
      <c r="O153" s="98" t="s">
        <v>148</v>
      </c>
      <c r="P153" s="38" t="s">
        <v>82</v>
      </c>
      <c r="Q153" s="38" t="s">
        <v>58</v>
      </c>
      <c r="R153" s="26"/>
      <c r="S153" s="65">
        <v>9900070240</v>
      </c>
      <c r="T153" s="66"/>
      <c r="U153" s="32"/>
      <c r="V153" s="33"/>
      <c r="W153" s="41">
        <f>W154</f>
        <v>2500</v>
      </c>
      <c r="X153" s="27"/>
      <c r="Y153" s="41">
        <f>Y154</f>
        <v>0</v>
      </c>
      <c r="Z153" s="41">
        <f t="shared" ref="Y153:Z154" si="47">Z154</f>
        <v>0</v>
      </c>
      <c r="AA153" s="3"/>
      <c r="AB153" s="3"/>
      <c r="AC153" s="2"/>
    </row>
    <row r="154" spans="1:29" ht="31.5" customHeight="1">
      <c r="A154" s="2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59" t="s">
        <v>99</v>
      </c>
      <c r="O154" s="98" t="s">
        <v>148</v>
      </c>
      <c r="P154" s="38" t="s">
        <v>82</v>
      </c>
      <c r="Q154" s="38" t="s">
        <v>58</v>
      </c>
      <c r="R154" s="26"/>
      <c r="S154" s="65">
        <v>9900070240</v>
      </c>
      <c r="T154" s="65">
        <v>200</v>
      </c>
      <c r="U154" s="32"/>
      <c r="V154" s="33"/>
      <c r="W154" s="41">
        <f>W155</f>
        <v>2500</v>
      </c>
      <c r="X154" s="27"/>
      <c r="Y154" s="41">
        <f t="shared" si="47"/>
        <v>0</v>
      </c>
      <c r="Z154" s="41">
        <f t="shared" si="47"/>
        <v>0</v>
      </c>
      <c r="AA154" s="3"/>
      <c r="AB154" s="3"/>
      <c r="AC154" s="2"/>
    </row>
    <row r="155" spans="1:29" ht="30" customHeight="1">
      <c r="A155" s="2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59" t="s">
        <v>100</v>
      </c>
      <c r="O155" s="98" t="s">
        <v>148</v>
      </c>
      <c r="P155" s="38" t="s">
        <v>82</v>
      </c>
      <c r="Q155" s="38" t="s">
        <v>58</v>
      </c>
      <c r="R155" s="26"/>
      <c r="S155" s="65">
        <v>9900070240</v>
      </c>
      <c r="T155" s="65">
        <v>240</v>
      </c>
      <c r="U155" s="32"/>
      <c r="V155" s="33"/>
      <c r="W155" s="41">
        <v>2500</v>
      </c>
      <c r="X155" s="27"/>
      <c r="Y155" s="41"/>
      <c r="Z155" s="41"/>
      <c r="AA155" s="3"/>
      <c r="AB155" s="3"/>
      <c r="AC155" s="2"/>
    </row>
    <row r="156" spans="1:29" ht="95.25" customHeight="1">
      <c r="A156" s="2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59" t="s">
        <v>109</v>
      </c>
      <c r="O156" s="98" t="s">
        <v>148</v>
      </c>
      <c r="P156" s="38" t="s">
        <v>82</v>
      </c>
      <c r="Q156" s="38" t="s">
        <v>58</v>
      </c>
      <c r="R156" s="26"/>
      <c r="S156" s="65" t="s">
        <v>108</v>
      </c>
      <c r="T156" s="65"/>
      <c r="U156" s="32"/>
      <c r="V156" s="33"/>
      <c r="W156" s="41">
        <f>W157</f>
        <v>1051.7</v>
      </c>
      <c r="X156" s="27"/>
      <c r="Y156" s="41">
        <f t="shared" ref="Y156:Z157" si="48">Y157</f>
        <v>0</v>
      </c>
      <c r="Z156" s="41">
        <f t="shared" si="48"/>
        <v>0</v>
      </c>
      <c r="AA156" s="3"/>
      <c r="AB156" s="3"/>
      <c r="AC156" s="2"/>
    </row>
    <row r="157" spans="1:29" ht="32.25" customHeight="1">
      <c r="A157" s="2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59" t="s">
        <v>99</v>
      </c>
      <c r="O157" s="98" t="s">
        <v>148</v>
      </c>
      <c r="P157" s="38" t="s">
        <v>82</v>
      </c>
      <c r="Q157" s="38" t="s">
        <v>58</v>
      </c>
      <c r="R157" s="26"/>
      <c r="S157" s="65" t="s">
        <v>108</v>
      </c>
      <c r="T157" s="65">
        <v>200</v>
      </c>
      <c r="U157" s="32"/>
      <c r="V157" s="33"/>
      <c r="W157" s="41">
        <f>W158</f>
        <v>1051.7</v>
      </c>
      <c r="X157" s="27"/>
      <c r="Y157" s="41">
        <f t="shared" si="48"/>
        <v>0</v>
      </c>
      <c r="Z157" s="41">
        <f t="shared" si="48"/>
        <v>0</v>
      </c>
      <c r="AA157" s="3"/>
      <c r="AB157" s="3"/>
      <c r="AC157" s="2"/>
    </row>
    <row r="158" spans="1:29" ht="33" customHeight="1" thickBot="1">
      <c r="A158" s="2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63" t="s">
        <v>100</v>
      </c>
      <c r="O158" s="98" t="s">
        <v>148</v>
      </c>
      <c r="P158" s="38" t="s">
        <v>82</v>
      </c>
      <c r="Q158" s="48" t="s">
        <v>58</v>
      </c>
      <c r="R158" s="26"/>
      <c r="S158" s="67" t="s">
        <v>108</v>
      </c>
      <c r="T158" s="67">
        <v>240</v>
      </c>
      <c r="U158" s="32"/>
      <c r="V158" s="33"/>
      <c r="W158" s="41">
        <v>1051.7</v>
      </c>
      <c r="X158" s="27"/>
      <c r="Y158" s="41"/>
      <c r="Z158" s="41"/>
      <c r="AA158" s="3"/>
      <c r="AB158" s="3"/>
      <c r="AC158" s="2"/>
    </row>
    <row r="159" spans="1:29" ht="15" customHeight="1" thickTop="1" thickBot="1">
      <c r="A159" s="2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28" t="s">
        <v>112</v>
      </c>
      <c r="O159" s="96" t="s">
        <v>148</v>
      </c>
      <c r="P159" s="30" t="s">
        <v>84</v>
      </c>
      <c r="Q159" s="30"/>
      <c r="R159" s="68"/>
      <c r="S159" s="45"/>
      <c r="T159" s="31"/>
      <c r="U159" s="32"/>
      <c r="V159" s="33"/>
      <c r="W159" s="34">
        <f>W160</f>
        <v>7678.1</v>
      </c>
      <c r="X159" s="27"/>
      <c r="Y159" s="34">
        <f t="shared" ref="Y159:Z160" si="49">Y160</f>
        <v>537.4</v>
      </c>
      <c r="Z159" s="34">
        <f t="shared" si="49"/>
        <v>496.9</v>
      </c>
      <c r="AA159" s="3"/>
      <c r="AB159" s="3"/>
      <c r="AC159" s="2"/>
    </row>
    <row r="160" spans="1:29" ht="15" customHeight="1" thickTop="1" thickBot="1">
      <c r="A160" s="2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28" t="s">
        <v>113</v>
      </c>
      <c r="O160" s="96" t="s">
        <v>148</v>
      </c>
      <c r="P160" s="30" t="s">
        <v>84</v>
      </c>
      <c r="Q160" s="30" t="s">
        <v>48</v>
      </c>
      <c r="R160" s="69"/>
      <c r="S160" s="45"/>
      <c r="T160" s="31"/>
      <c r="U160" s="32"/>
      <c r="V160" s="33"/>
      <c r="W160" s="34">
        <f>W161</f>
        <v>7678.1</v>
      </c>
      <c r="X160" s="27"/>
      <c r="Y160" s="34">
        <f t="shared" si="49"/>
        <v>537.4</v>
      </c>
      <c r="Z160" s="34">
        <f t="shared" si="49"/>
        <v>496.9</v>
      </c>
      <c r="AA160" s="3"/>
      <c r="AB160" s="3"/>
      <c r="AC160" s="2"/>
    </row>
    <row r="161" spans="1:29" ht="15" customHeight="1" thickTop="1" thickBot="1">
      <c r="A161" s="2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37" t="s">
        <v>14</v>
      </c>
      <c r="O161" s="96" t="s">
        <v>148</v>
      </c>
      <c r="P161" s="30" t="s">
        <v>84</v>
      </c>
      <c r="Q161" s="30" t="s">
        <v>48</v>
      </c>
      <c r="R161" s="70" t="s">
        <v>23</v>
      </c>
      <c r="S161" s="39" t="s">
        <v>23</v>
      </c>
      <c r="T161" s="31"/>
      <c r="U161" s="32"/>
      <c r="V161" s="33"/>
      <c r="W161" s="34">
        <f>W162+W165</f>
        <v>7678.1</v>
      </c>
      <c r="X161" s="27"/>
      <c r="Y161" s="34">
        <f t="shared" ref="Y161:Z161" si="50">-Y162+Y165</f>
        <v>537.4</v>
      </c>
      <c r="Z161" s="34">
        <f t="shared" si="50"/>
        <v>496.9</v>
      </c>
      <c r="AA161" s="3"/>
      <c r="AB161" s="3"/>
      <c r="AC161" s="2"/>
    </row>
    <row r="162" spans="1:29" ht="43.5" customHeight="1" thickTop="1" thickBot="1">
      <c r="A162" s="2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37" t="s">
        <v>133</v>
      </c>
      <c r="O162" s="97" t="s">
        <v>148</v>
      </c>
      <c r="P162" s="38" t="s">
        <v>84</v>
      </c>
      <c r="Q162" s="38" t="s">
        <v>48</v>
      </c>
      <c r="R162" s="70" t="s">
        <v>16</v>
      </c>
      <c r="S162" s="39" t="s">
        <v>16</v>
      </c>
      <c r="T162" s="40"/>
      <c r="U162" s="32"/>
      <c r="V162" s="33"/>
      <c r="W162" s="41">
        <f>W163</f>
        <v>4475.3999999999996</v>
      </c>
      <c r="X162" s="27"/>
      <c r="Y162" s="34">
        <f t="shared" ref="Y162:Z163" si="51">Y163</f>
        <v>0</v>
      </c>
      <c r="Z162" s="34">
        <f t="shared" si="51"/>
        <v>0</v>
      </c>
      <c r="AA162" s="3"/>
      <c r="AB162" s="3"/>
      <c r="AC162" s="2"/>
    </row>
    <row r="163" spans="1:29" ht="37.5" customHeight="1" thickTop="1" thickBot="1">
      <c r="A163" s="2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37" t="s">
        <v>114</v>
      </c>
      <c r="O163" s="97" t="s">
        <v>148</v>
      </c>
      <c r="P163" s="38" t="s">
        <v>84</v>
      </c>
      <c r="Q163" s="38" t="s">
        <v>48</v>
      </c>
      <c r="R163" s="70" t="s">
        <v>16</v>
      </c>
      <c r="S163" s="39" t="s">
        <v>16</v>
      </c>
      <c r="T163" s="40">
        <v>600</v>
      </c>
      <c r="U163" s="32"/>
      <c r="V163" s="33"/>
      <c r="W163" s="41">
        <f>W164</f>
        <v>4475.3999999999996</v>
      </c>
      <c r="X163" s="27"/>
      <c r="Y163" s="34">
        <f t="shared" si="51"/>
        <v>0</v>
      </c>
      <c r="Z163" s="34">
        <f t="shared" si="51"/>
        <v>0</v>
      </c>
      <c r="AA163" s="3"/>
      <c r="AB163" s="3"/>
      <c r="AC163" s="2"/>
    </row>
    <row r="164" spans="1:29" ht="27" customHeight="1" thickTop="1" thickBot="1">
      <c r="A164" s="2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37" t="s">
        <v>115</v>
      </c>
      <c r="O164" s="97" t="s">
        <v>148</v>
      </c>
      <c r="P164" s="38" t="s">
        <v>84</v>
      </c>
      <c r="Q164" s="38" t="s">
        <v>48</v>
      </c>
      <c r="R164" s="70" t="s">
        <v>16</v>
      </c>
      <c r="S164" s="39" t="s">
        <v>16</v>
      </c>
      <c r="T164" s="40">
        <v>610</v>
      </c>
      <c r="U164" s="32"/>
      <c r="V164" s="33"/>
      <c r="W164" s="41">
        <v>4475.3999999999996</v>
      </c>
      <c r="X164" s="27"/>
      <c r="Y164" s="34"/>
      <c r="Z164" s="34"/>
      <c r="AA164" s="3"/>
      <c r="AB164" s="3"/>
      <c r="AC164" s="2"/>
    </row>
    <row r="165" spans="1:29" ht="27.75" customHeight="1" thickTop="1" thickBot="1">
      <c r="A165" s="2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44" t="s">
        <v>116</v>
      </c>
      <c r="O165" s="97" t="s">
        <v>148</v>
      </c>
      <c r="P165" s="38" t="s">
        <v>84</v>
      </c>
      <c r="Q165" s="38" t="s">
        <v>48</v>
      </c>
      <c r="R165" s="70" t="s">
        <v>126</v>
      </c>
      <c r="S165" s="39" t="s">
        <v>126</v>
      </c>
      <c r="T165" s="31"/>
      <c r="U165" s="32"/>
      <c r="V165" s="33"/>
      <c r="W165" s="41">
        <f>W166+W168</f>
        <v>3202.7000000000003</v>
      </c>
      <c r="X165" s="27"/>
      <c r="Y165" s="41">
        <f t="shared" ref="Y165:Z165" si="52">Y166+Y168</f>
        <v>537.4</v>
      </c>
      <c r="Z165" s="41">
        <f t="shared" si="52"/>
        <v>496.9</v>
      </c>
      <c r="AA165" s="3"/>
      <c r="AB165" s="3"/>
      <c r="AC165" s="2"/>
    </row>
    <row r="166" spans="1:29" ht="21" customHeight="1" thickTop="1" thickBot="1">
      <c r="A166" s="2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44" t="s">
        <v>36</v>
      </c>
      <c r="O166" s="97" t="s">
        <v>148</v>
      </c>
      <c r="P166" s="38" t="s">
        <v>84</v>
      </c>
      <c r="Q166" s="38" t="s">
        <v>48</v>
      </c>
      <c r="R166" s="71" t="s">
        <v>127</v>
      </c>
      <c r="S166" s="44" t="s">
        <v>127</v>
      </c>
      <c r="T166" s="40">
        <v>500</v>
      </c>
      <c r="U166" s="32"/>
      <c r="V166" s="33"/>
      <c r="W166" s="41">
        <f>W167</f>
        <v>2844.8</v>
      </c>
      <c r="X166" s="27"/>
      <c r="Y166" s="41"/>
      <c r="Z166" s="41">
        <f t="shared" ref="Z166" si="53">Z167</f>
        <v>0</v>
      </c>
      <c r="AA166" s="3"/>
      <c r="AB166" s="3"/>
      <c r="AC166" s="2"/>
    </row>
    <row r="167" spans="1:29" ht="23.25" customHeight="1" thickTop="1" thickBot="1">
      <c r="A167" s="2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44" t="s">
        <v>38</v>
      </c>
      <c r="O167" s="97" t="s">
        <v>148</v>
      </c>
      <c r="P167" s="38" t="s">
        <v>84</v>
      </c>
      <c r="Q167" s="38" t="s">
        <v>48</v>
      </c>
      <c r="R167" s="71" t="s">
        <v>127</v>
      </c>
      <c r="S167" s="44" t="s">
        <v>127</v>
      </c>
      <c r="T167" s="40">
        <v>540</v>
      </c>
      <c r="U167" s="32"/>
      <c r="V167" s="33"/>
      <c r="W167" s="41">
        <v>2844.8</v>
      </c>
      <c r="X167" s="27"/>
      <c r="Y167" s="41"/>
      <c r="Z167" s="41"/>
      <c r="AA167" s="3"/>
      <c r="AB167" s="3"/>
      <c r="AC167" s="2"/>
    </row>
    <row r="168" spans="1:29" ht="30" customHeight="1" thickTop="1" thickBot="1">
      <c r="A168" s="2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37" t="s">
        <v>114</v>
      </c>
      <c r="O168" s="97" t="s">
        <v>148</v>
      </c>
      <c r="P168" s="38" t="s">
        <v>84</v>
      </c>
      <c r="Q168" s="38" t="s">
        <v>48</v>
      </c>
      <c r="R168" s="70" t="s">
        <v>126</v>
      </c>
      <c r="S168" s="39" t="s">
        <v>126</v>
      </c>
      <c r="T168" s="40">
        <v>600</v>
      </c>
      <c r="U168" s="32"/>
      <c r="V168" s="33"/>
      <c r="W168" s="41">
        <f>W169</f>
        <v>357.9</v>
      </c>
      <c r="X168" s="27"/>
      <c r="Y168" s="41">
        <f>Y169</f>
        <v>537.4</v>
      </c>
      <c r="Z168" s="41">
        <f>Z169</f>
        <v>496.9</v>
      </c>
      <c r="AA168" s="3"/>
      <c r="AB168" s="3"/>
      <c r="AC168" s="2"/>
    </row>
    <row r="169" spans="1:29" ht="15" customHeight="1" thickTop="1" thickBot="1">
      <c r="A169" s="2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37" t="s">
        <v>115</v>
      </c>
      <c r="O169" s="97" t="s">
        <v>148</v>
      </c>
      <c r="P169" s="38" t="s">
        <v>84</v>
      </c>
      <c r="Q169" s="38" t="s">
        <v>48</v>
      </c>
      <c r="R169" s="71" t="s">
        <v>128</v>
      </c>
      <c r="S169" s="44" t="s">
        <v>128</v>
      </c>
      <c r="T169" s="40">
        <v>610</v>
      </c>
      <c r="U169" s="32"/>
      <c r="V169" s="33"/>
      <c r="W169" s="41">
        <v>357.9</v>
      </c>
      <c r="X169" s="27"/>
      <c r="Y169" s="41">
        <v>537.4</v>
      </c>
      <c r="Z169" s="41">
        <v>496.9</v>
      </c>
      <c r="AA169" s="3"/>
      <c r="AB169" s="3"/>
      <c r="AC169" s="2"/>
    </row>
    <row r="170" spans="1:29" ht="15" customHeight="1" thickTop="1" thickBot="1">
      <c r="A170" s="2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28" t="s">
        <v>117</v>
      </c>
      <c r="O170" s="96" t="s">
        <v>148</v>
      </c>
      <c r="P170" s="30">
        <v>10</v>
      </c>
      <c r="Q170" s="30"/>
      <c r="R170" s="69"/>
      <c r="S170" s="45"/>
      <c r="T170" s="31"/>
      <c r="U170" s="32"/>
      <c r="V170" s="33"/>
      <c r="W170" s="34">
        <f>W171</f>
        <v>454.1</v>
      </c>
      <c r="X170" s="27"/>
      <c r="Y170" s="34">
        <f t="shared" ref="Y170:Z171" si="54">Y171</f>
        <v>454.1</v>
      </c>
      <c r="Z170" s="34">
        <f t="shared" si="54"/>
        <v>454.1</v>
      </c>
      <c r="AA170" s="3"/>
      <c r="AB170" s="3"/>
      <c r="AC170" s="2"/>
    </row>
    <row r="171" spans="1:29" ht="15" customHeight="1" thickTop="1" thickBot="1">
      <c r="A171" s="2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28" t="s">
        <v>118</v>
      </c>
      <c r="O171" s="96" t="s">
        <v>148</v>
      </c>
      <c r="P171" s="30">
        <v>10</v>
      </c>
      <c r="Q171" s="30" t="s">
        <v>48</v>
      </c>
      <c r="R171" s="69"/>
      <c r="S171" s="45"/>
      <c r="T171" s="31"/>
      <c r="U171" s="32"/>
      <c r="V171" s="33"/>
      <c r="W171" s="34">
        <f>W172</f>
        <v>454.1</v>
      </c>
      <c r="X171" s="27"/>
      <c r="Y171" s="34">
        <f t="shared" si="54"/>
        <v>454.1</v>
      </c>
      <c r="Z171" s="34">
        <f t="shared" si="54"/>
        <v>454.1</v>
      </c>
      <c r="AA171" s="3"/>
      <c r="AB171" s="3"/>
      <c r="AC171" s="2"/>
    </row>
    <row r="172" spans="1:29" ht="15" customHeight="1" thickTop="1" thickBot="1">
      <c r="A172" s="2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37" t="s">
        <v>14</v>
      </c>
      <c r="O172" s="97" t="s">
        <v>148</v>
      </c>
      <c r="P172" s="30">
        <v>10</v>
      </c>
      <c r="Q172" s="30" t="s">
        <v>48</v>
      </c>
      <c r="R172" s="69" t="s">
        <v>23</v>
      </c>
      <c r="S172" s="45" t="s">
        <v>23</v>
      </c>
      <c r="T172" s="31"/>
      <c r="U172" s="32"/>
      <c r="V172" s="33"/>
      <c r="W172" s="34">
        <f>W173+W176</f>
        <v>454.1</v>
      </c>
      <c r="X172" s="27"/>
      <c r="Y172" s="34">
        <f t="shared" ref="Y172:Z172" si="55">Y173+Y176</f>
        <v>454.1</v>
      </c>
      <c r="Z172" s="34">
        <f t="shared" si="55"/>
        <v>454.1</v>
      </c>
      <c r="AA172" s="3"/>
      <c r="AB172" s="3"/>
      <c r="AC172" s="2"/>
    </row>
    <row r="173" spans="1:29" ht="15" customHeight="1" thickTop="1" thickBot="1">
      <c r="A173" s="2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44" t="s">
        <v>119</v>
      </c>
      <c r="O173" s="97" t="s">
        <v>148</v>
      </c>
      <c r="P173" s="38">
        <v>10</v>
      </c>
      <c r="Q173" s="38" t="s">
        <v>48</v>
      </c>
      <c r="R173" s="70" t="s">
        <v>129</v>
      </c>
      <c r="S173" s="39" t="s">
        <v>129</v>
      </c>
      <c r="T173" s="40"/>
      <c r="U173" s="32"/>
      <c r="V173" s="33"/>
      <c r="W173" s="41">
        <f>W174</f>
        <v>0</v>
      </c>
      <c r="X173" s="27"/>
      <c r="Y173" s="41">
        <f t="shared" ref="Y173:Z174" si="56">Y174</f>
        <v>454.1</v>
      </c>
      <c r="Z173" s="41">
        <f t="shared" si="56"/>
        <v>454.1</v>
      </c>
      <c r="AA173" s="3"/>
      <c r="AB173" s="3"/>
      <c r="AC173" s="2"/>
    </row>
    <row r="174" spans="1:29" ht="15" customHeight="1" thickTop="1" thickBot="1">
      <c r="A174" s="2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44" t="s">
        <v>120</v>
      </c>
      <c r="O174" s="97" t="s">
        <v>148</v>
      </c>
      <c r="P174" s="38">
        <v>10</v>
      </c>
      <c r="Q174" s="38" t="s">
        <v>48</v>
      </c>
      <c r="R174" s="70" t="s">
        <v>129</v>
      </c>
      <c r="S174" s="39" t="s">
        <v>129</v>
      </c>
      <c r="T174" s="40">
        <v>300</v>
      </c>
      <c r="U174" s="32"/>
      <c r="V174" s="33"/>
      <c r="W174" s="41">
        <f>W175</f>
        <v>0</v>
      </c>
      <c r="X174" s="27"/>
      <c r="Y174" s="41">
        <f t="shared" si="56"/>
        <v>454.1</v>
      </c>
      <c r="Z174" s="41">
        <f t="shared" si="56"/>
        <v>454.1</v>
      </c>
      <c r="AA174" s="3"/>
      <c r="AB174" s="3"/>
      <c r="AC174" s="2"/>
    </row>
    <row r="175" spans="1:29" ht="34.5" customHeight="1" thickTop="1" thickBot="1">
      <c r="A175" s="2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44" t="s">
        <v>121</v>
      </c>
      <c r="O175" s="97" t="s">
        <v>148</v>
      </c>
      <c r="P175" s="38">
        <v>10</v>
      </c>
      <c r="Q175" s="38" t="s">
        <v>48</v>
      </c>
      <c r="R175" s="70" t="s">
        <v>129</v>
      </c>
      <c r="S175" s="39" t="s">
        <v>129</v>
      </c>
      <c r="T175" s="40">
        <v>310</v>
      </c>
      <c r="U175" s="32"/>
      <c r="V175" s="33"/>
      <c r="W175" s="41">
        <v>0</v>
      </c>
      <c r="X175" s="27"/>
      <c r="Y175" s="41">
        <v>454.1</v>
      </c>
      <c r="Z175" s="41">
        <v>454.1</v>
      </c>
      <c r="AA175" s="3"/>
      <c r="AB175" s="3"/>
      <c r="AC175" s="2"/>
    </row>
    <row r="176" spans="1:29" ht="44.25" customHeight="1" thickTop="1" thickBot="1">
      <c r="A176" s="2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37" t="s">
        <v>133</v>
      </c>
      <c r="O176" s="97" t="s">
        <v>148</v>
      </c>
      <c r="P176" s="38">
        <v>10</v>
      </c>
      <c r="Q176" s="38" t="s">
        <v>48</v>
      </c>
      <c r="R176" s="70" t="s">
        <v>16</v>
      </c>
      <c r="S176" s="39" t="s">
        <v>16</v>
      </c>
      <c r="T176" s="40"/>
      <c r="U176" s="32"/>
      <c r="V176" s="33"/>
      <c r="W176" s="41">
        <f>W177</f>
        <v>454.1</v>
      </c>
      <c r="X176" s="27"/>
      <c r="Y176" s="34">
        <f t="shared" ref="Y176:Z177" si="57">Y177</f>
        <v>0</v>
      </c>
      <c r="Z176" s="34">
        <f t="shared" si="57"/>
        <v>0</v>
      </c>
      <c r="AA176" s="3"/>
      <c r="AB176" s="3"/>
      <c r="AC176" s="2"/>
    </row>
    <row r="177" spans="1:29" ht="25.5" customHeight="1" thickTop="1" thickBot="1">
      <c r="A177" s="2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44" t="s">
        <v>120</v>
      </c>
      <c r="O177" s="97" t="s">
        <v>148</v>
      </c>
      <c r="P177" s="38">
        <v>10</v>
      </c>
      <c r="Q177" s="38" t="s">
        <v>48</v>
      </c>
      <c r="R177" s="70" t="s">
        <v>16</v>
      </c>
      <c r="S177" s="39" t="s">
        <v>16</v>
      </c>
      <c r="T177" s="40">
        <v>300</v>
      </c>
      <c r="U177" s="32"/>
      <c r="V177" s="33"/>
      <c r="W177" s="41">
        <f>W178</f>
        <v>454.1</v>
      </c>
      <c r="X177" s="27"/>
      <c r="Y177" s="34">
        <f t="shared" si="57"/>
        <v>0</v>
      </c>
      <c r="Z177" s="34">
        <f t="shared" si="57"/>
        <v>0</v>
      </c>
      <c r="AA177" s="3"/>
      <c r="AB177" s="3"/>
      <c r="AC177" s="2"/>
    </row>
    <row r="178" spans="1:29" ht="31.5" customHeight="1" thickTop="1" thickBot="1">
      <c r="A178" s="2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78" t="s">
        <v>134</v>
      </c>
      <c r="O178" s="97" t="s">
        <v>148</v>
      </c>
      <c r="P178" s="38">
        <v>10</v>
      </c>
      <c r="Q178" s="38" t="s">
        <v>48</v>
      </c>
      <c r="R178" s="70" t="s">
        <v>16</v>
      </c>
      <c r="S178" s="39" t="s">
        <v>16</v>
      </c>
      <c r="T178" s="40">
        <v>310</v>
      </c>
      <c r="U178" s="32"/>
      <c r="V178" s="33"/>
      <c r="W178" s="41">
        <v>454.1</v>
      </c>
      <c r="X178" s="27"/>
      <c r="Y178" s="34"/>
      <c r="Z178" s="34"/>
      <c r="AA178" s="3"/>
      <c r="AB178" s="3"/>
      <c r="AC178" s="2"/>
    </row>
    <row r="179" spans="1:29" ht="15" customHeight="1" thickTop="1" thickBot="1">
      <c r="A179" s="2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28" t="s">
        <v>122</v>
      </c>
      <c r="O179" s="96" t="s">
        <v>148</v>
      </c>
      <c r="P179" s="30">
        <v>11</v>
      </c>
      <c r="Q179" s="30"/>
      <c r="R179" s="69"/>
      <c r="S179" s="45"/>
      <c r="T179" s="31"/>
      <c r="U179" s="32"/>
      <c r="V179" s="33"/>
      <c r="W179" s="34">
        <f>W180</f>
        <v>1</v>
      </c>
      <c r="X179" s="27"/>
      <c r="Y179" s="34">
        <f t="shared" ref="Y179:Z181" si="58">Y180</f>
        <v>1</v>
      </c>
      <c r="Z179" s="34">
        <f t="shared" si="58"/>
        <v>1</v>
      </c>
      <c r="AA179" s="3"/>
      <c r="AB179" s="3"/>
      <c r="AC179" s="2"/>
    </row>
    <row r="180" spans="1:29" ht="15" customHeight="1" thickTop="1" thickBot="1">
      <c r="A180" s="2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28" t="s">
        <v>123</v>
      </c>
      <c r="O180" s="96" t="s">
        <v>148</v>
      </c>
      <c r="P180" s="30">
        <v>11</v>
      </c>
      <c r="Q180" s="30" t="s">
        <v>82</v>
      </c>
      <c r="R180" s="69"/>
      <c r="S180" s="45"/>
      <c r="T180" s="31"/>
      <c r="U180" s="32"/>
      <c r="V180" s="33"/>
      <c r="W180" s="34">
        <f>W181</f>
        <v>1</v>
      </c>
      <c r="X180" s="27"/>
      <c r="Y180" s="34">
        <f t="shared" si="58"/>
        <v>1</v>
      </c>
      <c r="Z180" s="34">
        <f t="shared" si="58"/>
        <v>1</v>
      </c>
      <c r="AA180" s="3"/>
      <c r="AB180" s="3"/>
      <c r="AC180" s="2"/>
    </row>
    <row r="181" spans="1:29" ht="18.75" customHeight="1" thickTop="1" thickBot="1">
      <c r="A181" s="2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37" t="s">
        <v>81</v>
      </c>
      <c r="O181" s="97" t="s">
        <v>148</v>
      </c>
      <c r="P181" s="38">
        <v>11</v>
      </c>
      <c r="Q181" s="38" t="s">
        <v>82</v>
      </c>
      <c r="R181" s="72" t="s">
        <v>91</v>
      </c>
      <c r="S181" s="54" t="s">
        <v>91</v>
      </c>
      <c r="T181" s="40"/>
      <c r="U181" s="32"/>
      <c r="V181" s="33"/>
      <c r="W181" s="41">
        <f>W182</f>
        <v>1</v>
      </c>
      <c r="X181" s="27"/>
      <c r="Y181" s="41">
        <f t="shared" si="58"/>
        <v>1</v>
      </c>
      <c r="Z181" s="41">
        <f t="shared" si="58"/>
        <v>1</v>
      </c>
      <c r="AA181" s="3"/>
      <c r="AB181" s="3"/>
      <c r="AC181" s="2"/>
    </row>
    <row r="182" spans="1:29" ht="63.75" customHeight="1" thickTop="1" thickBot="1">
      <c r="A182" s="2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37" t="s">
        <v>144</v>
      </c>
      <c r="O182" s="97" t="s">
        <v>148</v>
      </c>
      <c r="P182" s="38">
        <v>11</v>
      </c>
      <c r="Q182" s="38" t="s">
        <v>82</v>
      </c>
      <c r="R182" s="72" t="s">
        <v>130</v>
      </c>
      <c r="S182" s="54" t="s">
        <v>130</v>
      </c>
      <c r="T182" s="40"/>
      <c r="U182" s="32"/>
      <c r="V182" s="33"/>
      <c r="W182" s="41">
        <f>W183</f>
        <v>1</v>
      </c>
      <c r="X182" s="27"/>
      <c r="Y182" s="41">
        <f>Y183</f>
        <v>1</v>
      </c>
      <c r="Z182" s="41">
        <f>Z183</f>
        <v>1</v>
      </c>
      <c r="AA182" s="3"/>
      <c r="AB182" s="3"/>
      <c r="AC182" s="2"/>
    </row>
    <row r="183" spans="1:29" ht="33.75" customHeight="1" thickTop="1" thickBot="1">
      <c r="A183" s="2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44" t="s">
        <v>24</v>
      </c>
      <c r="O183" s="97" t="s">
        <v>148</v>
      </c>
      <c r="P183" s="38">
        <v>11</v>
      </c>
      <c r="Q183" s="38" t="s">
        <v>82</v>
      </c>
      <c r="R183" s="72" t="s">
        <v>130</v>
      </c>
      <c r="S183" s="54" t="s">
        <v>130</v>
      </c>
      <c r="T183" s="40">
        <v>200</v>
      </c>
      <c r="U183" s="32"/>
      <c r="V183" s="33"/>
      <c r="W183" s="41">
        <f>W184</f>
        <v>1</v>
      </c>
      <c r="X183" s="27"/>
      <c r="Y183" s="41">
        <f t="shared" ref="Y183:Z183" si="59">Y184</f>
        <v>1</v>
      </c>
      <c r="Z183" s="41">
        <f t="shared" si="59"/>
        <v>1</v>
      </c>
      <c r="AA183" s="3"/>
      <c r="AB183" s="3"/>
      <c r="AC183" s="2"/>
    </row>
    <row r="184" spans="1:29" ht="29.25" customHeight="1" thickTop="1" thickBot="1">
      <c r="A184" s="2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44" t="s">
        <v>25</v>
      </c>
      <c r="O184" s="97" t="s">
        <v>148</v>
      </c>
      <c r="P184" s="38">
        <v>11</v>
      </c>
      <c r="Q184" s="38" t="s">
        <v>82</v>
      </c>
      <c r="R184" s="72" t="s">
        <v>130</v>
      </c>
      <c r="S184" s="54" t="s">
        <v>130</v>
      </c>
      <c r="T184" s="40">
        <v>240</v>
      </c>
      <c r="U184" s="32"/>
      <c r="V184" s="33"/>
      <c r="W184" s="41">
        <v>1</v>
      </c>
      <c r="X184" s="27"/>
      <c r="Y184" s="41">
        <v>1</v>
      </c>
      <c r="Z184" s="41">
        <v>1</v>
      </c>
      <c r="AA184" s="3"/>
      <c r="AB184" s="3"/>
      <c r="AC184" s="2"/>
    </row>
    <row r="185" spans="1:29" ht="15" customHeight="1" thickTop="1" thickBot="1">
      <c r="A185" s="2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28" t="s">
        <v>124</v>
      </c>
      <c r="O185" s="96" t="s">
        <v>148</v>
      </c>
      <c r="P185" s="31">
        <v>99</v>
      </c>
      <c r="Q185" s="31"/>
      <c r="R185" s="69"/>
      <c r="S185" s="45"/>
      <c r="T185" s="31"/>
      <c r="U185" s="32"/>
      <c r="V185" s="33"/>
      <c r="W185" s="34">
        <f>W186</f>
        <v>0</v>
      </c>
      <c r="X185" s="27"/>
      <c r="Y185" s="34">
        <f t="shared" ref="Y185:Z189" si="60">Y186</f>
        <v>122.3</v>
      </c>
      <c r="Z185" s="34">
        <f t="shared" si="60"/>
        <v>249.3</v>
      </c>
      <c r="AA185" s="3"/>
      <c r="AB185" s="3"/>
      <c r="AC185" s="2"/>
    </row>
    <row r="186" spans="1:29" ht="15" customHeight="1" thickTop="1" thickBot="1">
      <c r="A186" s="2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28" t="s">
        <v>124</v>
      </c>
      <c r="O186" s="96" t="s">
        <v>148</v>
      </c>
      <c r="P186" s="31">
        <v>99</v>
      </c>
      <c r="Q186" s="31">
        <v>99</v>
      </c>
      <c r="R186" s="69"/>
      <c r="S186" s="45"/>
      <c r="T186" s="31"/>
      <c r="U186" s="32"/>
      <c r="V186" s="33"/>
      <c r="W186" s="34">
        <f>W187</f>
        <v>0</v>
      </c>
      <c r="X186" s="27"/>
      <c r="Y186" s="34">
        <f t="shared" si="60"/>
        <v>122.3</v>
      </c>
      <c r="Z186" s="34">
        <f t="shared" si="60"/>
        <v>249.3</v>
      </c>
      <c r="AA186" s="3"/>
      <c r="AB186" s="3"/>
      <c r="AC186" s="2"/>
    </row>
    <row r="187" spans="1:29" ht="15" customHeight="1" thickTop="1" thickBot="1">
      <c r="A187" s="2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37" t="s">
        <v>14</v>
      </c>
      <c r="O187" s="98" t="s">
        <v>148</v>
      </c>
      <c r="P187" s="40">
        <v>99</v>
      </c>
      <c r="Q187" s="40">
        <v>99</v>
      </c>
      <c r="R187" s="70" t="s">
        <v>65</v>
      </c>
      <c r="S187" s="39" t="s">
        <v>65</v>
      </c>
      <c r="T187" s="40"/>
      <c r="U187" s="32"/>
      <c r="V187" s="33"/>
      <c r="W187" s="34">
        <f>W188</f>
        <v>0</v>
      </c>
      <c r="X187" s="27"/>
      <c r="Y187" s="41">
        <f t="shared" si="60"/>
        <v>122.3</v>
      </c>
      <c r="Z187" s="41">
        <f t="shared" si="60"/>
        <v>249.3</v>
      </c>
      <c r="AA187" s="3"/>
      <c r="AB187" s="3"/>
      <c r="AC187" s="2"/>
    </row>
    <row r="188" spans="1:29" ht="15" customHeight="1" thickTop="1" thickBot="1">
      <c r="A188" s="2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44" t="s">
        <v>124</v>
      </c>
      <c r="O188" s="98" t="s">
        <v>148</v>
      </c>
      <c r="P188" s="40">
        <v>99</v>
      </c>
      <c r="Q188" s="40">
        <v>99</v>
      </c>
      <c r="R188" s="70" t="s">
        <v>131</v>
      </c>
      <c r="S188" s="39" t="s">
        <v>131</v>
      </c>
      <c r="T188" s="40"/>
      <c r="U188" s="32"/>
      <c r="V188" s="33"/>
      <c r="W188" s="34">
        <f>W189</f>
        <v>0</v>
      </c>
      <c r="X188" s="27"/>
      <c r="Y188" s="41">
        <f t="shared" si="60"/>
        <v>122.3</v>
      </c>
      <c r="Z188" s="41">
        <f t="shared" si="60"/>
        <v>249.3</v>
      </c>
      <c r="AA188" s="3"/>
      <c r="AB188" s="3"/>
      <c r="AC188" s="2"/>
    </row>
    <row r="189" spans="1:29" ht="15" customHeight="1" thickTop="1" thickBot="1">
      <c r="A189" s="2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44" t="s">
        <v>124</v>
      </c>
      <c r="O189" s="98" t="s">
        <v>148</v>
      </c>
      <c r="P189" s="40">
        <v>99</v>
      </c>
      <c r="Q189" s="40">
        <v>99</v>
      </c>
      <c r="R189" s="70" t="s">
        <v>131</v>
      </c>
      <c r="S189" s="39" t="s">
        <v>131</v>
      </c>
      <c r="T189" s="40">
        <v>900</v>
      </c>
      <c r="U189" s="32"/>
      <c r="V189" s="33"/>
      <c r="W189" s="34">
        <f>W190</f>
        <v>0</v>
      </c>
      <c r="X189" s="27"/>
      <c r="Y189" s="41">
        <f t="shared" si="60"/>
        <v>122.3</v>
      </c>
      <c r="Z189" s="41">
        <f t="shared" si="60"/>
        <v>249.3</v>
      </c>
      <c r="AA189" s="3"/>
      <c r="AB189" s="3"/>
      <c r="AC189" s="2"/>
    </row>
    <row r="190" spans="1:29" ht="15" customHeight="1" thickTop="1" thickBot="1">
      <c r="A190" s="2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44" t="s">
        <v>124</v>
      </c>
      <c r="O190" s="98" t="s">
        <v>148</v>
      </c>
      <c r="P190" s="40">
        <v>99</v>
      </c>
      <c r="Q190" s="40">
        <v>99</v>
      </c>
      <c r="R190" s="70" t="s">
        <v>131</v>
      </c>
      <c r="S190" s="39" t="s">
        <v>131</v>
      </c>
      <c r="T190" s="40">
        <v>990</v>
      </c>
      <c r="U190" s="32"/>
      <c r="V190" s="33"/>
      <c r="W190" s="34"/>
      <c r="X190" s="27"/>
      <c r="Y190" s="41">
        <v>122.3</v>
      </c>
      <c r="Z190" s="41">
        <v>249.3</v>
      </c>
      <c r="AA190" s="3"/>
      <c r="AB190" s="3"/>
      <c r="AC190" s="2"/>
    </row>
    <row r="191" spans="1:29" ht="15" customHeight="1" thickTop="1">
      <c r="A191" s="2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73" t="s">
        <v>125</v>
      </c>
      <c r="O191" s="73"/>
      <c r="P191" s="52"/>
      <c r="Q191" s="35"/>
      <c r="R191" s="26"/>
      <c r="S191" s="39"/>
      <c r="T191" s="40"/>
      <c r="U191" s="32"/>
      <c r="V191" s="33"/>
      <c r="W191" s="34">
        <f>W185+W179+W170+W159+W115+W81+W75+W67+W17</f>
        <v>19849.3</v>
      </c>
      <c r="X191" s="27"/>
      <c r="Y191" s="34">
        <f>Y185+Y179+Y170+Y159+Y115+Y81+Y75+Y67+Y17</f>
        <v>5075.1000000000004</v>
      </c>
      <c r="Z191" s="34">
        <f>Z185+Z179+Z170+Z159+Z115+Z81+Z75+Z67+Z17</f>
        <v>5187.6000000000004</v>
      </c>
      <c r="AA191" s="3"/>
      <c r="AB191" s="3"/>
      <c r="AC191" s="2"/>
    </row>
    <row r="192" spans="1:29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101" t="s">
        <v>0</v>
      </c>
      <c r="O192" s="101"/>
      <c r="P192" s="101"/>
      <c r="Q192" s="101"/>
      <c r="R192" s="101"/>
      <c r="S192" s="101"/>
      <c r="T192" s="74"/>
      <c r="U192" s="74"/>
      <c r="V192" s="74"/>
      <c r="W192" s="74"/>
      <c r="X192" s="75"/>
      <c r="Y192" s="75"/>
      <c r="Z192" s="75"/>
      <c r="AA192" s="2"/>
      <c r="AB192" s="1"/>
      <c r="AC192" s="1"/>
    </row>
  </sheetData>
  <mergeCells count="9">
    <mergeCell ref="W1:Z5"/>
    <mergeCell ref="N192:S192"/>
    <mergeCell ref="V13:V14"/>
    <mergeCell ref="W12:Z12"/>
    <mergeCell ref="R13:R15"/>
    <mergeCell ref="W13:W14"/>
    <mergeCell ref="Y13:Y14"/>
    <mergeCell ref="Z13:Z14"/>
    <mergeCell ref="N8:AA1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Buh_Dmitr</cp:lastModifiedBy>
  <cp:lastPrinted>2023-11-14T09:47:23Z</cp:lastPrinted>
  <dcterms:created xsi:type="dcterms:W3CDTF">2021-05-04T02:38:45Z</dcterms:created>
  <dcterms:modified xsi:type="dcterms:W3CDTF">2024-02-06T04:12:21Z</dcterms:modified>
</cp:coreProperties>
</file>